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685" windowHeight="9975" tabRatio="783" activeTab="0"/>
  </bookViews>
  <sheets>
    <sheet name="Dia 13-1,40GP" sheetId="1" r:id="rId1"/>
    <sheet name="Dia 13-1,30" sheetId="2" r:id="rId2"/>
    <sheet name="Dia 13-1,20" sheetId="3" r:id="rId3"/>
    <sheet name="Dia 13-1,20CJ" sheetId="4" r:id="rId4"/>
    <sheet name="Dia 13-1,10  " sheetId="5" r:id="rId5"/>
    <sheet name="Dia 13-0,80 " sheetId="6" r:id="rId6"/>
    <sheet name="Dia 12-1,35 " sheetId="7" r:id="rId7"/>
    <sheet name="Dia 12-1,30" sheetId="8" r:id="rId8"/>
    <sheet name="Dia 12-1,20 " sheetId="9" r:id="rId9"/>
    <sheet name="Dia 12-1,20CJ" sheetId="10" r:id="rId10"/>
    <sheet name="Dia 12-1,10 " sheetId="11" r:id="rId11"/>
    <sheet name="Dia12-0,80 " sheetId="12" r:id="rId12"/>
    <sheet name="Dia 11-1,35" sheetId="13" r:id="rId13"/>
    <sheet name="Dia 11-1,30" sheetId="14" r:id="rId14"/>
    <sheet name="Dia 11-1,20" sheetId="15" r:id="rId15"/>
    <sheet name="Dia 11-1,20CJ" sheetId="16" r:id="rId16"/>
    <sheet name="Dia 11-1,10" sheetId="17" r:id="rId17"/>
    <sheet name="Dia 11-0,80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<sst xmlns="http://schemas.openxmlformats.org/spreadsheetml/2006/main" count="1911" uniqueCount="457">
  <si>
    <t>PRUEBA Nº</t>
  </si>
  <si>
    <t>PATROCINADOR</t>
  </si>
  <si>
    <t>BAREMO</t>
  </si>
  <si>
    <t>GRUPO</t>
  </si>
  <si>
    <t>VEL. m/m.</t>
  </si>
  <si>
    <t>FECHA</t>
  </si>
  <si>
    <t>DIST. m.</t>
  </si>
  <si>
    <t>TIEMPO min.</t>
  </si>
  <si>
    <t>SEG.</t>
  </si>
  <si>
    <t>PARTICIPANTE</t>
  </si>
  <si>
    <t>INVERTIDO</t>
  </si>
  <si>
    <t>TIEMPO CONCE.</t>
  </si>
  <si>
    <t>PEN. TIEMPO</t>
  </si>
  <si>
    <t>RESULTADO</t>
  </si>
  <si>
    <t>PUESTO</t>
  </si>
  <si>
    <t>CABALLO</t>
  </si>
  <si>
    <t>L.A.C.</t>
  </si>
  <si>
    <t>Nº</t>
  </si>
  <si>
    <t>O.S.</t>
  </si>
  <si>
    <t>L.D.N.</t>
  </si>
  <si>
    <t>JINETE</t>
  </si>
  <si>
    <t>PUNTOS</t>
  </si>
  <si>
    <t>TIEMPO</t>
  </si>
  <si>
    <t>PUNTOS.</t>
  </si>
  <si>
    <t>LAC</t>
  </si>
  <si>
    <t>LDN</t>
  </si>
  <si>
    <t>TIEMPO MÁXIMO</t>
  </si>
  <si>
    <t>TIEMPO INVERTIDO</t>
  </si>
  <si>
    <t>PEN. OBST.</t>
  </si>
  <si>
    <t>TIEMPO CLASIFICA</t>
  </si>
  <si>
    <t>OS</t>
  </si>
  <si>
    <t>FIERRO MARTÍNEZ, Miguel Ángel</t>
  </si>
  <si>
    <t>PTS.</t>
  </si>
  <si>
    <t>TIEM.</t>
  </si>
  <si>
    <t>TIEM</t>
  </si>
  <si>
    <t xml:space="preserve">     RESULTADO</t>
  </si>
  <si>
    <t>PTS</t>
  </si>
  <si>
    <t>MARTÍNEZ MARCOS, Isabel</t>
  </si>
  <si>
    <t>A con cronometro</t>
  </si>
  <si>
    <t>A sin cronometro</t>
  </si>
  <si>
    <t>1,10 (GRUPO V)</t>
  </si>
  <si>
    <t>0,80 (Promoción)</t>
  </si>
  <si>
    <t>FERNANDEZ FIGUEROA, Adrian</t>
  </si>
  <si>
    <t>GRAN CAPITAN EZCARAY</t>
  </si>
  <si>
    <t>ROCK THE BOAT</t>
  </si>
  <si>
    <t>AMBULANCIAS FINISTERRE</t>
  </si>
  <si>
    <t>LA CAIXA</t>
  </si>
  <si>
    <t>HIPICA DE TOLEDO</t>
  </si>
  <si>
    <t>E</t>
  </si>
  <si>
    <t>35B</t>
  </si>
  <si>
    <t>7A</t>
  </si>
  <si>
    <t>7B</t>
  </si>
  <si>
    <t>10A</t>
  </si>
  <si>
    <t>10B</t>
  </si>
  <si>
    <t>s/c</t>
  </si>
  <si>
    <t>GESTIÓN INTEGRAL DE SEGUROS DE TOLEDO</t>
  </si>
  <si>
    <t>4a</t>
  </si>
  <si>
    <t>4b</t>
  </si>
  <si>
    <t>4c</t>
  </si>
  <si>
    <t>10a</t>
  </si>
  <si>
    <t>10b</t>
  </si>
  <si>
    <t>Dif. Progresivas</t>
  </si>
  <si>
    <t>1,40 GP</t>
  </si>
  <si>
    <t>350 m/m</t>
  </si>
  <si>
    <t>240 seg</t>
  </si>
  <si>
    <t>RELEVOS</t>
  </si>
  <si>
    <t>RASPUTIN 301</t>
  </si>
  <si>
    <t>SERRANO SAEZ, Ivan</t>
  </si>
  <si>
    <t>CELINE-YAR</t>
  </si>
  <si>
    <t>SALGUERO REBOLLEDO, Alfonso</t>
  </si>
  <si>
    <t>PIROL DE TRIVERA</t>
  </si>
  <si>
    <t>GONZÁLEZ PASTOR, José</t>
  </si>
  <si>
    <t>DESDE CASA DORIS DAY</t>
  </si>
  <si>
    <t>ARANGO LASAOSA, Fco. de Asís</t>
  </si>
  <si>
    <t>NATAL DE ST MARTIN</t>
  </si>
  <si>
    <t>IDEAL DE REVERDY</t>
  </si>
  <si>
    <t>MATEOS BERNALDEZ, Pedro Antonio</t>
  </si>
  <si>
    <t>ARC EN CIEL DE MUZE</t>
  </si>
  <si>
    <t>OEILLET LOUVIERE</t>
  </si>
  <si>
    <t>HERREROS DEL POZO, Antón</t>
  </si>
  <si>
    <t>SATHISANSAR.ORG WILBOWEE</t>
  </si>
  <si>
    <t>ZAMBRANO CALZADO, Alvaro</t>
  </si>
  <si>
    <t>GONZALES</t>
  </si>
  <si>
    <t>DÍAZ RODRÍGUEZ, Marcos</t>
  </si>
  <si>
    <t>BIZZY BOY</t>
  </si>
  <si>
    <t>TELEKO TAMORKUS</t>
  </si>
  <si>
    <t>MARTÍNEZ BASTIDA, Mariano</t>
  </si>
  <si>
    <t>VALENTINO</t>
  </si>
  <si>
    <t>ALVAREZ-BUYLLA RODRÍGUEZ, Miguel</t>
  </si>
  <si>
    <t>QUICKCHA DE ALMANCHARA</t>
  </si>
  <si>
    <t>MIDNIGHT Z</t>
  </si>
  <si>
    <t>GRAELLS CROS, Virginia</t>
  </si>
  <si>
    <t>SATHISANSAR.ORG CALINA</t>
  </si>
  <si>
    <t>MACACO</t>
  </si>
  <si>
    <t>MAYOL PARERA, Bartolomé</t>
  </si>
  <si>
    <t>HAPPY DU REVERDY</t>
  </si>
  <si>
    <t>TERRASA MOLL, Almudena</t>
  </si>
  <si>
    <t>LAVALETTE LEAMAX</t>
  </si>
  <si>
    <t>BAILO ALONSO DE LA FLORIDA, Ángel</t>
  </si>
  <si>
    <t>ELFO DE GUEMES</t>
  </si>
  <si>
    <t>VILLALON PURAS, Borja</t>
  </si>
  <si>
    <t>DESDE CASA EL PACIENTE DE SAUCO</t>
  </si>
  <si>
    <t>JIVARO DU FRAIGNEAU</t>
  </si>
  <si>
    <t>GIL OLIVE, Blanca</t>
  </si>
  <si>
    <t>ZUSIE KIU</t>
  </si>
  <si>
    <t>MENÉNDEZ MIERES, Gerardo</t>
  </si>
  <si>
    <t>MEDUSE DE LA CROIX</t>
  </si>
  <si>
    <t>DOMÍNGUEZ PIÑÓN, Pablo</t>
  </si>
  <si>
    <t>JOHNNY DE LA HAYE</t>
  </si>
  <si>
    <t>RPZ RIME DE LONGRPRE</t>
  </si>
  <si>
    <t>MÁRQUEZ CÁCERES, Eduardo</t>
  </si>
  <si>
    <t>JOUSCA DES GRIEGES</t>
  </si>
  <si>
    <t>JORDA CANDELAS, Alejandro</t>
  </si>
  <si>
    <t>NEW LOOK DE MESCAM</t>
  </si>
  <si>
    <t>DÍAZ VECINO, José</t>
  </si>
  <si>
    <t>DELICRAB VEDETTE</t>
  </si>
  <si>
    <t>NOVAL FERNÁNDEZ, Pablo</t>
  </si>
  <si>
    <t>NOKAOUT</t>
  </si>
  <si>
    <t>MAJESTIC SOLALALA</t>
  </si>
  <si>
    <t>CALA DE QUIJAS</t>
  </si>
  <si>
    <t>GABARRÓN JIMÉNEZ, Jaime</t>
  </si>
  <si>
    <t>RAMONA</t>
  </si>
  <si>
    <t>BONO RODRÍGUEZ, José</t>
  </si>
  <si>
    <t>VOSCAR</t>
  </si>
  <si>
    <t>ARESU GARCÍA OBREGÓN, Carolina</t>
  </si>
  <si>
    <t>NIVAQUINE D'AS</t>
  </si>
  <si>
    <t>ALEXSIUS</t>
  </si>
  <si>
    <t>VÁZQUEZ HERRANZ, Manuel</t>
  </si>
  <si>
    <t>KAYAC DE LA BARRE</t>
  </si>
  <si>
    <t>ARIAS CUEVA, Teresa</t>
  </si>
  <si>
    <t>CAMELOT II</t>
  </si>
  <si>
    <t>FENOLL RIUS, Paloma</t>
  </si>
  <si>
    <t>CALLITON Z</t>
  </si>
  <si>
    <t>NANTEUIL</t>
  </si>
  <si>
    <t>PIERA SALAMERO, Diana</t>
  </si>
  <si>
    <t>BALY VAN STAPELVOORDE</t>
  </si>
  <si>
    <t>CHOCO</t>
  </si>
  <si>
    <t>DAMIAN</t>
  </si>
  <si>
    <t>VERDEJO ANDOSILLA, Vicente</t>
  </si>
  <si>
    <t>WEBSJOB MONTENEGRO TAME</t>
  </si>
  <si>
    <t>MENDES ANASAGASTI, Antonio</t>
  </si>
  <si>
    <t>WYONA</t>
  </si>
  <si>
    <t>IDEAL DE PRISSEY</t>
  </si>
  <si>
    <t>ORTELLS TORREGROSA, Charo</t>
  </si>
  <si>
    <t>LET'S DANCE</t>
  </si>
  <si>
    <t>LANCINO</t>
  </si>
  <si>
    <t>CALVO JIMÉNEZ, Carlos</t>
  </si>
  <si>
    <t>URIEL</t>
  </si>
  <si>
    <t>MAJOR D'OLBICHE</t>
  </si>
  <si>
    <t>VARELA BELLIDO, Jesús</t>
  </si>
  <si>
    <t>WEBSJOB SISI DE LA HAMENTE</t>
  </si>
  <si>
    <t>RIGOLETO</t>
  </si>
  <si>
    <t>RODRÍGUEZ FERNÁNDEZ, Juan Carlos</t>
  </si>
  <si>
    <t>CARTHAGO D'HESSYZ</t>
  </si>
  <si>
    <t>CANTERO MACÍAS, Israel</t>
  </si>
  <si>
    <t>KESBEROY DE ST AUBERT</t>
  </si>
  <si>
    <t>BELA KINDELAN, María</t>
  </si>
  <si>
    <t>L'ECLAIR DU MOULIN</t>
  </si>
  <si>
    <t>AZOFRA GARCÍA, Paula</t>
  </si>
  <si>
    <t>CARETANOS</t>
  </si>
  <si>
    <t>PIQUERES LINARES, Mirian</t>
  </si>
  <si>
    <t>MAJESTIC MONTECRISTO</t>
  </si>
  <si>
    <t>CARNEE Z</t>
  </si>
  <si>
    <t>SALMERÓN MENÉNDEZ, Carlota</t>
  </si>
  <si>
    <t>KAIROS DE CROCHET</t>
  </si>
  <si>
    <t>MATEOS RODRÍGUEZ, Javier José</t>
  </si>
  <si>
    <t>EON DE QUIJAS</t>
  </si>
  <si>
    <t>RATATOUILLE</t>
  </si>
  <si>
    <t>MARTÍNEZ DE VELASCO CHAVARRI, Alejandro</t>
  </si>
  <si>
    <t>GARISTON</t>
  </si>
  <si>
    <t>VISION</t>
  </si>
  <si>
    <t>RPZ REMBRANDT</t>
  </si>
  <si>
    <t>MÁRQUEZ MÉNDEZ, Luis</t>
  </si>
  <si>
    <t>RET</t>
  </si>
  <si>
    <t>QUITE EASY</t>
  </si>
  <si>
    <t>BARON</t>
  </si>
  <si>
    <t>UNGARO</t>
  </si>
  <si>
    <t>BILL BREAKER</t>
  </si>
  <si>
    <t>JOCONDE DU RANCH</t>
  </si>
  <si>
    <t>ELEKTRA</t>
  </si>
  <si>
    <t>DARLY F</t>
  </si>
  <si>
    <t>KASANDRA R</t>
  </si>
  <si>
    <t>DUC DE CHATEL</t>
  </si>
  <si>
    <t>MICKA DU CHESNEE</t>
  </si>
  <si>
    <t>ELLE CLEOPATRA</t>
  </si>
  <si>
    <t>ULINE</t>
  </si>
  <si>
    <t>KENTIN DE MOYON</t>
  </si>
  <si>
    <t>JURPHY DE SAINT HERMELLE</t>
  </si>
  <si>
    <t>LUTECE DU MANCEL</t>
  </si>
  <si>
    <t>ASTER</t>
  </si>
  <si>
    <t>GRAF LORENZ</t>
  </si>
  <si>
    <t>VALENTINJ</t>
  </si>
  <si>
    <t>CAREGANO Z</t>
  </si>
  <si>
    <t>DIME DE GOZON</t>
  </si>
  <si>
    <t>BARACK</t>
  </si>
  <si>
    <t>CHIN NA</t>
  </si>
  <si>
    <t>WIONNE</t>
  </si>
  <si>
    <t>KELEOS DE BLOYE</t>
  </si>
  <si>
    <t>CLERICE</t>
  </si>
  <si>
    <t>TALITHA</t>
  </si>
  <si>
    <t>REPONSE DIRECTE</t>
  </si>
  <si>
    <t>RPZ AITI</t>
  </si>
  <si>
    <t>CHARLESTON BARNEBY</t>
  </si>
  <si>
    <t>CARAMELO Z</t>
  </si>
  <si>
    <t>EMPERADOR VL</t>
  </si>
  <si>
    <t>ZAFOU HOLD UP PREMIER</t>
  </si>
  <si>
    <t>FINN-CHIN VAN'T GOOR</t>
  </si>
  <si>
    <t>KARISSE DE BERNAT</t>
  </si>
  <si>
    <t>MANDINGO LA SILLA</t>
  </si>
  <si>
    <t>VEURMAN B.</t>
  </si>
  <si>
    <t>DROSSO</t>
  </si>
  <si>
    <t>CRESPO</t>
  </si>
  <si>
    <t>PALLADIUM DIHAMMER</t>
  </si>
  <si>
    <t>LONG LANKIN</t>
  </si>
  <si>
    <t>OXANA DE LA CHAVE</t>
  </si>
  <si>
    <t>ROSIE</t>
  </si>
  <si>
    <t>QUICK LAURA AS Z</t>
  </si>
  <si>
    <t>CONIL DE TRIVERA</t>
  </si>
  <si>
    <t>WHITE CENTO</t>
  </si>
  <si>
    <t>HELIOT</t>
  </si>
  <si>
    <t>JORIANE</t>
  </si>
  <si>
    <t>LORENZO</t>
  </si>
  <si>
    <t>SAMBALITA</t>
  </si>
  <si>
    <t>AMETHIST VAN DE NOORDHEUVEL</t>
  </si>
  <si>
    <t>UW PRITTY WOMON</t>
  </si>
  <si>
    <t>WINSTON</t>
  </si>
  <si>
    <t>PICASSO 296</t>
  </si>
  <si>
    <t>NOBLE DU CONGE</t>
  </si>
  <si>
    <t>MUSICAM METALLICA</t>
  </si>
  <si>
    <t>SHINE ON</t>
  </si>
  <si>
    <t>HIGH DREAM DE TRIVERA</t>
  </si>
  <si>
    <t>DANUBIO DE TRIVERA</t>
  </si>
  <si>
    <t>JESSI JONES</t>
  </si>
  <si>
    <t>LUKAY W.</t>
  </si>
  <si>
    <t>NATURAL GRASS LANZUB</t>
  </si>
  <si>
    <t>UGANO</t>
  </si>
  <si>
    <t>QUTTER VAN HOF TER NAILLEN</t>
  </si>
  <si>
    <t>RENOIR</t>
  </si>
  <si>
    <t>LUZ DE GOZON</t>
  </si>
  <si>
    <t>XIVAR DE SOFELGUERA</t>
  </si>
  <si>
    <t>PRUGENIE EQD</t>
  </si>
  <si>
    <t>LALBATROS DE CARTIGNY</t>
  </si>
  <si>
    <t>KEDEL CAT</t>
  </si>
  <si>
    <t>KNOCKBEG WESTBURY</t>
  </si>
  <si>
    <t>PRINCESS SENA</t>
  </si>
  <si>
    <t>HOSIRE D'AIGUILLY</t>
  </si>
  <si>
    <t>ANASTACIA 2</t>
  </si>
  <si>
    <t>USTINOFF S</t>
  </si>
  <si>
    <t>RPZ CORZO YAR</t>
  </si>
  <si>
    <t>LAKME DE MESILLE</t>
  </si>
  <si>
    <t>RHAPSODY DE LIGNY</t>
  </si>
  <si>
    <t>WURANESSA</t>
  </si>
  <si>
    <t>SHOW TIME</t>
  </si>
  <si>
    <t>ROYAL DANSK (DIACIR)</t>
  </si>
  <si>
    <t>IARCOS DES PIERRES</t>
  </si>
  <si>
    <t>LIBERA</t>
  </si>
  <si>
    <t>PACTOL FRACE</t>
  </si>
  <si>
    <t>INFINIE D'AMIAN</t>
  </si>
  <si>
    <t>PARSIFAL DE WALYRO</t>
  </si>
  <si>
    <t>GRETA GARBO</t>
  </si>
  <si>
    <t>LOVER BOY</t>
  </si>
  <si>
    <t>PIRAAT</t>
  </si>
  <si>
    <t>WEBSJOB LILLOW</t>
  </si>
  <si>
    <t>RPZ ZWENDEL</t>
  </si>
  <si>
    <t>IT-ROBOTICS ORLIK</t>
  </si>
  <si>
    <t>NAHINA</t>
  </si>
  <si>
    <t>ISTRIA DU MONTOIS</t>
  </si>
  <si>
    <t>GRECO DE AL-MANCHARA</t>
  </si>
  <si>
    <t>COBRA VAN HET BRUEGEL HOF</t>
  </si>
  <si>
    <t>ZIMBAWE</t>
  </si>
  <si>
    <t>ELJA</t>
  </si>
  <si>
    <t>IDEAL</t>
  </si>
  <si>
    <t>IMPRUDENT DES PRES</t>
  </si>
  <si>
    <t>HELLISA DE LIETANG</t>
  </si>
  <si>
    <t>CHATEAU BLANC</t>
  </si>
  <si>
    <t>LUZ DE LUNA</t>
  </si>
  <si>
    <t>KLOE PIERREVILLE</t>
  </si>
  <si>
    <t>MATEOS BERNALDEZ, Luis</t>
  </si>
  <si>
    <t>SÁNCHEZ ALEMÁN, Pedro</t>
  </si>
  <si>
    <t>PÉREZ BILBAO, Diego</t>
  </si>
  <si>
    <t>FERNÁNDEZ FERNÁNDEZ, Marta</t>
  </si>
  <si>
    <t>PELAEZ SOMER, Rodrigo</t>
  </si>
  <si>
    <t>PLAZA VIDAL, Luis</t>
  </si>
  <si>
    <t>MATEOS BERNALDEZ, Ana</t>
  </si>
  <si>
    <t>SALOM ALBELDO, Sara</t>
  </si>
  <si>
    <t>ERLANDSEN FJORAN, Marte</t>
  </si>
  <si>
    <t>YAÑEZ BERNARDO, Ana</t>
  </si>
  <si>
    <t>MINGORANCE SERRANO, Verónica</t>
  </si>
  <si>
    <t>TAMAMES YRAOLA, Adolfo</t>
  </si>
  <si>
    <t>FIGUEROA MÁRQUEZ, Inés</t>
  </si>
  <si>
    <t>GREDILLA PEREDA, Alfonso</t>
  </si>
  <si>
    <t>ÁLVAREZ RODRÍGUEZ, Victoria</t>
  </si>
  <si>
    <t>MATEOS RODRÍGUEZ, Pedro Fernando</t>
  </si>
  <si>
    <t>CASTELLANOS CHAVARRI, Inés</t>
  </si>
  <si>
    <t>MATEOS RODRÍGUEZ, Fátima</t>
  </si>
  <si>
    <t>AGUIRRE SAEZ, Inés Rosario</t>
  </si>
  <si>
    <t>CARRETERO AMOROS, Miguel</t>
  </si>
  <si>
    <t>ÁLVAREZ MARTÍNEZ, Alberto</t>
  </si>
  <si>
    <t>BUJ RIBED, Leire</t>
  </si>
  <si>
    <t>LASAOSA ASTIER, Sonsoles</t>
  </si>
  <si>
    <t>MARTÍN MORENO, Javier</t>
  </si>
  <si>
    <t>DELGOVE ALDAY, Anna</t>
  </si>
  <si>
    <t>FERRER CÁTALA, Santiago</t>
  </si>
  <si>
    <t>ZARZUELO ELGUEZABAL, Alejandro</t>
  </si>
  <si>
    <t>MARTÍNEZ DE VELASCO CHAVARRI, Arancha</t>
  </si>
  <si>
    <t>CASTEJON RIBER, Francisco</t>
  </si>
  <si>
    <t>TAMAMES HERGUETA, Jaime</t>
  </si>
  <si>
    <t>FERRER CÁTALA, Javier</t>
  </si>
  <si>
    <t>MARTINEZ-HOMBRE Gª-BERNARDO, Covadonga</t>
  </si>
  <si>
    <t>GARCIA-SERRANO GUERRERO, Elena</t>
  </si>
  <si>
    <t>MARTÍNEZ SÁNCHEZ, Ainhize</t>
  </si>
  <si>
    <t>FREUDENTHAL PASCUAL, Carlos</t>
  </si>
  <si>
    <t>SERRANO CIVANTOS, José</t>
  </si>
  <si>
    <t>MATEOS BERNALDEZ, Alvaro</t>
  </si>
  <si>
    <t>TORRES SILVESTRE, Javier</t>
  </si>
  <si>
    <t>MÁRQUEZ GARCÍA, Eduardo</t>
  </si>
  <si>
    <t>CALABOZO GARRIDO, Olga</t>
  </si>
  <si>
    <t>GUZMÁN FERNÁNDEZ, Sara</t>
  </si>
  <si>
    <t>JORDA LINDON, Andrea</t>
  </si>
  <si>
    <t>CANTOS-FIGUEROLA SUÁREZ DE PEON, Marina</t>
  </si>
  <si>
    <t>GENE DÍAZ, Cristina</t>
  </si>
  <si>
    <t>COUSO AZNAR, José Francisco</t>
  </si>
  <si>
    <t>SÁNCHEZ CÁTALA, Leticia</t>
  </si>
  <si>
    <t>MOYA ESPI, Paula</t>
  </si>
  <si>
    <t>FERNÁNDEZ REY, Luis</t>
  </si>
  <si>
    <t>SERRANO MELERO, José</t>
  </si>
  <si>
    <t>MUÑOZ DE LAS CASAS, Ramón</t>
  </si>
  <si>
    <t>PEÑA CASARES, Macarena</t>
  </si>
  <si>
    <t>MARÍN AZNAR, Ana</t>
  </si>
  <si>
    <t>BUJ GIL, Carlos</t>
  </si>
  <si>
    <t>ELIM.</t>
  </si>
  <si>
    <t>FERROUS</t>
  </si>
  <si>
    <t>KLAUSS</t>
  </si>
  <si>
    <t>CHEVALIER B</t>
  </si>
  <si>
    <t>WIMPEL VAN DE PADENBORRE</t>
  </si>
  <si>
    <t>AGRANDO Z</t>
  </si>
  <si>
    <t>ORKAAN V.</t>
  </si>
  <si>
    <t>POURQUOI DE LA BASTIDE</t>
  </si>
  <si>
    <t>LIF DE LA CARTE</t>
  </si>
  <si>
    <t>ALOUBET-GRANNUS</t>
  </si>
  <si>
    <t>INUENDO D ANCHIN</t>
  </si>
  <si>
    <t>TALCO</t>
  </si>
  <si>
    <t>CANDY BOY 2</t>
  </si>
  <si>
    <t>DELICRAB TAMPA PW</t>
  </si>
  <si>
    <t>RPZ SIEGFRIED 32</t>
  </si>
  <si>
    <t>ARSOUILLE DE LA GENESTRE</t>
  </si>
  <si>
    <t>ROWINA H</t>
  </si>
  <si>
    <t>HISTORI DU CAP</t>
  </si>
  <si>
    <t>STRANGER</t>
  </si>
  <si>
    <t>FORT DE FRANCE</t>
  </si>
  <si>
    <t>HHS LANCILORD</t>
  </si>
  <si>
    <t>FERNÁNDEZ DE MESA VARGA, Íñigo</t>
  </si>
  <si>
    <t>FUMERO HERNÁNDEZ, José Juan</t>
  </si>
  <si>
    <t>HONRUBIA ALVARIÑO, Miguel</t>
  </si>
  <si>
    <t>FERNÁNDEZ ÁLVAREZ, Clara Regina</t>
  </si>
  <si>
    <t>FERNÁNDEZ GIL-FOURNIER, Luis</t>
  </si>
  <si>
    <t>DOMINGO AGUINACO, Lucía</t>
  </si>
  <si>
    <t>nº</t>
  </si>
  <si>
    <t>NAVAROS</t>
  </si>
  <si>
    <t>WILLEMKE</t>
  </si>
  <si>
    <t>VÁZQUEZ AYMERICH, Alfonso</t>
  </si>
  <si>
    <t>ABRUZOO REY Z</t>
  </si>
  <si>
    <t>PARTY TIME M</t>
  </si>
  <si>
    <t>RODRÍGUEZ SÁNCHEZ DE LA NIETA, Lucía</t>
  </si>
  <si>
    <t>CONFORTAGRI TENSON</t>
  </si>
  <si>
    <t>HENRÍQUEZ DE LUNA ALVAREZ-MENDIZABAL, Rafael</t>
  </si>
  <si>
    <t>CONCETTA 15</t>
  </si>
  <si>
    <t>???</t>
  </si>
  <si>
    <t>CEDRICK 10</t>
  </si>
  <si>
    <t>FERRARI VD HEYVELDHOEVE</t>
  </si>
  <si>
    <t>BARCO</t>
  </si>
  <si>
    <t>SATHISANSAR.ORG CHICAGO</t>
  </si>
  <si>
    <t>NANTES DE L'ALOE</t>
  </si>
  <si>
    <t>ROSA D'AUGE</t>
  </si>
  <si>
    <t>EL BUNNDY 111</t>
  </si>
  <si>
    <t>AMIGO DE TRIOMPHE</t>
  </si>
  <si>
    <t>ZARAGOZA</t>
  </si>
  <si>
    <t>FAWELLA</t>
  </si>
  <si>
    <t>MISS LUCINDA</t>
  </si>
  <si>
    <t>IDAED DE LA HAIE</t>
  </si>
  <si>
    <t>ZORRO B</t>
  </si>
  <si>
    <t>CONFORTAGRI LITTLE DREAM W</t>
  </si>
  <si>
    <t>CLEAR CONCERT</t>
  </si>
  <si>
    <t>BAMBA</t>
  </si>
  <si>
    <t>WUNDERBAR Z</t>
  </si>
  <si>
    <t>NEVADA</t>
  </si>
  <si>
    <t>CASSINO DC</t>
  </si>
  <si>
    <t>PHILIPPE</t>
  </si>
  <si>
    <t>TWINKLESTAR V/S RUBENSHOF</t>
  </si>
  <si>
    <t>J'EM SOUVIEN</t>
  </si>
  <si>
    <t>IRRESISTIBLE</t>
  </si>
  <si>
    <t>DE CABO RIPOLL, Mónica</t>
  </si>
  <si>
    <t>MIER CUE, Paula</t>
  </si>
  <si>
    <t>SERRANO SAEZ, Ivan (F.P.)</t>
  </si>
  <si>
    <t>CRESPO ORTIZ, Almudena</t>
  </si>
  <si>
    <t>ZEDLITZ RICA, Elena</t>
  </si>
  <si>
    <t>MARTÍNEZ MARCOS, Francisco</t>
  </si>
  <si>
    <t>RAZOLA CANALES, Irene</t>
  </si>
  <si>
    <t>ARES MORALEDA, Fco. Javier</t>
  </si>
  <si>
    <t>CALIMERO</t>
  </si>
  <si>
    <t>CORLANDA H</t>
  </si>
  <si>
    <t>CENTA DE PRAVIA</t>
  </si>
  <si>
    <t>JUSTICIERO</t>
  </si>
  <si>
    <t>HERNESTO DE VILL</t>
  </si>
  <si>
    <t>CASPER VT MAAIJLAND</t>
  </si>
  <si>
    <t>PARFAIT GAZACAIS</t>
  </si>
  <si>
    <t>QUIBUS</t>
  </si>
  <si>
    <t>ZARATE RICO, Valle</t>
  </si>
  <si>
    <t>CARRICHES ROMERO, Florentino</t>
  </si>
  <si>
    <t>HUERGA SALUDES, Adrián</t>
  </si>
  <si>
    <t>RUIZ CLEMENTE, Sara</t>
  </si>
  <si>
    <t>LOPEZ RICO, Teresa</t>
  </si>
  <si>
    <t>HERNANDEZ MARTINEZ, Celeste</t>
  </si>
  <si>
    <t>ESCOBAR RAMOS, Pilar</t>
  </si>
  <si>
    <t>INFESTAS HERNANPEREZ, Diana</t>
  </si>
  <si>
    <t>EL BUNDY 111</t>
  </si>
  <si>
    <t xml:space="preserve">FAWELLA </t>
  </si>
  <si>
    <t>CANTERO MACIAS, Israel</t>
  </si>
  <si>
    <t>HERNANDEZ DE LUNA ALVAREZ-MENDIZABAL, Rafael</t>
  </si>
  <si>
    <t>IDAED DE LAM HAIE</t>
  </si>
  <si>
    <t xml:space="preserve">CRESPO ORTIZ, Almudena </t>
  </si>
  <si>
    <t>AMIGO DE TRIOMPHE | BARCO</t>
  </si>
  <si>
    <t xml:space="preserve"> CONFORTAGRI LITTLE DREAM W</t>
  </si>
  <si>
    <t>GRETTEL</t>
  </si>
  <si>
    <t xml:space="preserve">NEVADA </t>
  </si>
  <si>
    <t>GARCIA LOPEZ, Angel</t>
  </si>
  <si>
    <t xml:space="preserve">MARTÍNEZ MARCOS, Francisco </t>
  </si>
  <si>
    <t>DE CABO RIPOLL, Monica</t>
  </si>
  <si>
    <t xml:space="preserve">ZORRO B </t>
  </si>
  <si>
    <t>FIGUEROA MARQUEZ, Ines</t>
  </si>
  <si>
    <t xml:space="preserve">JORDA LINDON, Andrea </t>
  </si>
  <si>
    <t>RETIRADO</t>
  </si>
  <si>
    <t>Ac/c y Desempate</t>
  </si>
  <si>
    <t>BEATRIZ HOTELES</t>
  </si>
  <si>
    <t>QUINTUS</t>
  </si>
  <si>
    <t>SOLEDAD DE CHIC</t>
  </si>
  <si>
    <t>HERNÁNDEZ MARTÍNEZ, Celeste</t>
  </si>
  <si>
    <t>WONDER</t>
  </si>
  <si>
    <t>HERMINE DES MOITIERS</t>
  </si>
  <si>
    <t>GRETEL</t>
  </si>
  <si>
    <t>PIERA SALAMERO, Diana(FP)</t>
  </si>
  <si>
    <t>GARCÍA LÓPEZ, Ángel</t>
  </si>
  <si>
    <t>HONRUBIA ALVARIÑO, Miguel(FP)</t>
  </si>
  <si>
    <t>NECTARINE D' AILLON</t>
  </si>
  <si>
    <t>ARGOT</t>
  </si>
  <si>
    <t>CANTORA</t>
  </si>
  <si>
    <t>AMELY</t>
  </si>
  <si>
    <t>FUENTES MAIQUEZ, Isabel</t>
  </si>
  <si>
    <t>ENRIQUEZ BUCHELI, Luis</t>
  </si>
  <si>
    <t>ROMI</t>
  </si>
  <si>
    <t>1,20 CJ</t>
  </si>
  <si>
    <t>HERNANDEZ MARTÍNEZ, Celeste</t>
  </si>
  <si>
    <t>HIPICA DE TOLEDO -11  DE MARZO AL 13 DE MARZO</t>
  </si>
  <si>
    <t>A c/c</t>
  </si>
  <si>
    <t>PRUEBA</t>
  </si>
  <si>
    <t>Dos Fases Ac/c-A c/c</t>
  </si>
  <si>
    <t>VELOC. Y MANEJAVILIDAD.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</si>
</sst>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A]dddd\,\ dd&quot; de &quot;mmmm&quot; de &quot;yyyy"/>
    <numFmt numFmtId="166" formatCode="[$-C0A]dddd\,\ dd&quot; de &quot;mmmm&quot; de &quot;yyyy"/>
    <numFmt numFmtId="167" formatCode="0.00_ ;[Red]\-0.00\ "/>
    <numFmt numFmtId="168" formatCode="[$-C0A]d\ &quot;de&quot;\ mmmm\ &quot;de&quot;\ yyyy;@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dd/mm/yyyy;@"/>
    <numFmt numFmtId="174" formatCode="d\-m\-yyyy;@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i/>
      <sz val="10"/>
      <name val="Trebuchet MS"/>
      <family val="2"/>
    </font>
    <font>
      <b/>
      <i/>
      <sz val="10"/>
      <color indexed="16"/>
      <name val="Trebuchet MS"/>
      <family val="2"/>
    </font>
    <font>
      <sz val="8"/>
      <name val="Arial"/>
      <family val="0"/>
    </font>
    <font>
      <sz val="10"/>
      <color indexed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Trebuchet MS"/>
      <family val="2"/>
    </font>
    <font>
      <sz val="9"/>
      <color indexed="8"/>
      <name val="Arial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4"/>
      <name val="Trebuchet MS"/>
      <family val="2"/>
    </font>
    <font>
      <b/>
      <i/>
      <sz val="14"/>
      <name val="Bell MT"/>
      <family val="1"/>
    </font>
    <font>
      <sz val="14"/>
      <name val="Bell MT"/>
      <family val="1"/>
    </font>
    <font>
      <b/>
      <sz val="14"/>
      <name val="Arial"/>
      <family val="2"/>
    </font>
    <font>
      <b/>
      <i/>
      <sz val="18"/>
      <name val="Trebuchet MS"/>
      <family val="2"/>
    </font>
    <font>
      <b/>
      <i/>
      <sz val="10"/>
      <name val="Bell MT"/>
      <family val="1"/>
    </font>
    <font>
      <sz val="10"/>
      <name val="Bell M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double"/>
      <top style="double"/>
      <bottom style="double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 style="dashed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>
        <color indexed="63"/>
      </right>
      <top style="medium"/>
      <bottom style="dashed"/>
    </border>
    <border>
      <left style="hair"/>
      <right style="medium"/>
      <top style="medium"/>
      <bottom style="dashed"/>
    </border>
    <border>
      <left>
        <color indexed="63"/>
      </left>
      <right style="hair"/>
      <top style="medium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hair"/>
      <right style="medium"/>
      <top style="dashed"/>
      <bottom style="dashed"/>
    </border>
    <border>
      <left>
        <color indexed="63"/>
      </left>
      <right style="hair"/>
      <top style="dashed"/>
      <bottom style="dashed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>
        <color indexed="63"/>
      </right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 style="dashed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590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>
      <alignment horizontal="center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 hidden="1"/>
    </xf>
    <xf numFmtId="0" fontId="5" fillId="34" borderId="13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4" fillId="35" borderId="15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7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2" fontId="2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7" fillId="36" borderId="18" xfId="0" applyFont="1" applyFill="1" applyBorder="1" applyAlignment="1" applyProtection="1">
      <alignment horizontal="center"/>
      <protection hidden="1"/>
    </xf>
    <xf numFmtId="0" fontId="7" fillId="36" borderId="19" xfId="0" applyFont="1" applyFill="1" applyBorder="1" applyAlignment="1" applyProtection="1">
      <alignment horizontal="center"/>
      <protection hidden="1" locked="0"/>
    </xf>
    <xf numFmtId="0" fontId="7" fillId="36" borderId="20" xfId="0" applyFont="1" applyFill="1" applyBorder="1" applyAlignment="1" applyProtection="1">
      <alignment horizontal="center"/>
      <protection hidden="1" locked="0"/>
    </xf>
    <xf numFmtId="2" fontId="4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hidden="1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hidden="1"/>
    </xf>
    <xf numFmtId="0" fontId="2" fillId="37" borderId="25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left"/>
      <protection locked="0"/>
    </xf>
    <xf numFmtId="2" fontId="2" fillId="0" borderId="32" xfId="0" applyNumberFormat="1" applyFont="1" applyBorder="1" applyAlignment="1" applyProtection="1">
      <alignment horizontal="center"/>
      <protection hidden="1"/>
    </xf>
    <xf numFmtId="0" fontId="2" fillId="35" borderId="33" xfId="0" applyFon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/>
      <protection hidden="1"/>
    </xf>
    <xf numFmtId="0" fontId="7" fillId="36" borderId="34" xfId="0" applyFont="1" applyFill="1" applyBorder="1" applyAlignment="1" applyProtection="1">
      <alignment horizontal="center"/>
      <protection hidden="1" locked="0"/>
    </xf>
    <xf numFmtId="0" fontId="7" fillId="36" borderId="35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2" fontId="2" fillId="0" borderId="38" xfId="0" applyNumberFormat="1" applyFont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/>
      <protection hidden="1"/>
    </xf>
    <xf numFmtId="0" fontId="2" fillId="35" borderId="40" xfId="0" applyFont="1" applyFill="1" applyBorder="1" applyAlignment="1" applyProtection="1">
      <alignment horizontal="center"/>
      <protection locked="0"/>
    </xf>
    <xf numFmtId="2" fontId="2" fillId="0" borderId="41" xfId="0" applyNumberFormat="1" applyFont="1" applyBorder="1" applyAlignment="1" applyProtection="1">
      <alignment horizontal="center"/>
      <protection hidden="1"/>
    </xf>
    <xf numFmtId="0" fontId="2" fillId="35" borderId="42" xfId="0" applyFont="1" applyFill="1" applyBorder="1" applyAlignment="1" applyProtection="1">
      <alignment horizontal="center"/>
      <protection hidden="1"/>
    </xf>
    <xf numFmtId="0" fontId="2" fillId="36" borderId="43" xfId="0" applyFont="1" applyFill="1" applyBorder="1" applyAlignment="1" applyProtection="1">
      <alignment/>
      <protection hidden="1"/>
    </xf>
    <xf numFmtId="0" fontId="7" fillId="36" borderId="44" xfId="0" applyFont="1" applyFill="1" applyBorder="1" applyAlignment="1" applyProtection="1">
      <alignment horizontal="center"/>
      <protection hidden="1" locked="0"/>
    </xf>
    <xf numFmtId="0" fontId="7" fillId="33" borderId="16" xfId="0" applyFont="1" applyFill="1" applyBorder="1" applyAlignment="1" applyProtection="1">
      <alignment horizontal="center"/>
      <protection hidden="1" locked="0"/>
    </xf>
    <xf numFmtId="0" fontId="7" fillId="33" borderId="35" xfId="0" applyFont="1" applyFill="1" applyBorder="1" applyAlignment="1" applyProtection="1">
      <alignment horizontal="center"/>
      <protection hidden="1" locked="0"/>
    </xf>
    <xf numFmtId="0" fontId="2" fillId="36" borderId="24" xfId="0" applyFont="1" applyFill="1" applyBorder="1" applyAlignment="1" applyProtection="1">
      <alignment/>
      <protection hidden="1"/>
    </xf>
    <xf numFmtId="0" fontId="7" fillId="36" borderId="24" xfId="0" applyFont="1" applyFill="1" applyBorder="1" applyAlignment="1" applyProtection="1">
      <alignment horizontal="center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5" fillId="34" borderId="46" xfId="0" applyFont="1" applyFill="1" applyBorder="1" applyAlignment="1" applyProtection="1">
      <alignment horizontal="center"/>
      <protection hidden="1"/>
    </xf>
    <xf numFmtId="2" fontId="4" fillId="35" borderId="47" xfId="0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/>
    </xf>
    <xf numFmtId="2" fontId="4" fillId="35" borderId="12" xfId="0" applyNumberFormat="1" applyFont="1" applyFill="1" applyBorder="1" applyAlignment="1" applyProtection="1">
      <alignment horizontal="center"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 horizontal="center"/>
      <protection hidden="1"/>
    </xf>
    <xf numFmtId="2" fontId="5" fillId="34" borderId="14" xfId="0" applyNumberFormat="1" applyFont="1" applyFill="1" applyBorder="1" applyAlignment="1" applyProtection="1">
      <alignment horizontal="center"/>
      <protection hidden="1"/>
    </xf>
    <xf numFmtId="2" fontId="4" fillId="35" borderId="22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/>
    </xf>
    <xf numFmtId="2" fontId="4" fillId="35" borderId="15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49" xfId="0" applyFont="1" applyFill="1" applyBorder="1" applyAlignment="1" applyProtection="1">
      <alignment horizontal="center"/>
      <protection hidden="1"/>
    </xf>
    <xf numFmtId="0" fontId="5" fillId="34" borderId="23" xfId="0" applyFont="1" applyFill="1" applyBorder="1" applyAlignment="1" applyProtection="1">
      <alignment horizontal="center"/>
      <protection hidden="1"/>
    </xf>
    <xf numFmtId="2" fontId="5" fillId="34" borderId="34" xfId="0" applyNumberFormat="1" applyFont="1" applyFill="1" applyBorder="1" applyAlignment="1" applyProtection="1">
      <alignment horizontal="center"/>
      <protection hidden="1"/>
    </xf>
    <xf numFmtId="2" fontId="4" fillId="35" borderId="24" xfId="0" applyNumberFormat="1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/>
    </xf>
    <xf numFmtId="0" fontId="5" fillId="34" borderId="34" xfId="0" applyFont="1" applyFill="1" applyBorder="1" applyAlignment="1" applyProtection="1">
      <alignment horizontal="center"/>
      <protection hidden="1"/>
    </xf>
    <xf numFmtId="2" fontId="4" fillId="35" borderId="3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applyProtection="1">
      <alignment horizontal="center"/>
      <protection locked="0"/>
    </xf>
    <xf numFmtId="0" fontId="7" fillId="36" borderId="50" xfId="0" applyFont="1" applyFill="1" applyBorder="1" applyAlignment="1" applyProtection="1">
      <alignment horizontal="center"/>
      <protection hidden="1" locked="0"/>
    </xf>
    <xf numFmtId="0" fontId="2" fillId="36" borderId="51" xfId="0" applyFont="1" applyFill="1" applyBorder="1" applyAlignment="1" applyProtection="1">
      <alignment/>
      <protection hidden="1"/>
    </xf>
    <xf numFmtId="0" fontId="7" fillId="36" borderId="35" xfId="0" applyFont="1" applyFill="1" applyBorder="1" applyAlignment="1" applyProtection="1">
      <alignment horizontal="center"/>
      <protection hidden="1" locked="0"/>
    </xf>
    <xf numFmtId="0" fontId="7" fillId="36" borderId="52" xfId="0" applyFont="1" applyFill="1" applyBorder="1" applyAlignment="1" applyProtection="1">
      <alignment horizontal="center"/>
      <protection hidden="1" locked="0"/>
    </xf>
    <xf numFmtId="0" fontId="7" fillId="36" borderId="53" xfId="0" applyFont="1" applyFill="1" applyBorder="1" applyAlignment="1" applyProtection="1">
      <alignment horizontal="center"/>
      <protection hidden="1" locked="0"/>
    </xf>
    <xf numFmtId="0" fontId="7" fillId="36" borderId="54" xfId="0" applyFont="1" applyFill="1" applyBorder="1" applyAlignment="1" applyProtection="1">
      <alignment horizontal="center"/>
      <protection hidden="1" locked="0"/>
    </xf>
    <xf numFmtId="0" fontId="2" fillId="36" borderId="52" xfId="0" applyFont="1" applyFill="1" applyBorder="1" applyAlignment="1" applyProtection="1">
      <alignment/>
      <protection hidden="1"/>
    </xf>
    <xf numFmtId="0" fontId="7" fillId="36" borderId="52" xfId="0" applyFont="1" applyFill="1" applyBorder="1" applyAlignment="1" applyProtection="1">
      <alignment horizontal="center"/>
      <protection hidden="1"/>
    </xf>
    <xf numFmtId="0" fontId="2" fillId="36" borderId="54" xfId="0" applyFont="1" applyFill="1" applyBorder="1" applyAlignment="1" applyProtection="1">
      <alignment/>
      <protection hidden="1"/>
    </xf>
    <xf numFmtId="0" fontId="7" fillId="36" borderId="53" xfId="0" applyFont="1" applyFill="1" applyBorder="1" applyAlignment="1" applyProtection="1">
      <alignment horizontal="center"/>
      <protection hidden="1"/>
    </xf>
    <xf numFmtId="0" fontId="3" fillId="0" borderId="55" xfId="0" applyFont="1" applyFill="1" applyBorder="1" applyAlignment="1" applyProtection="1">
      <alignment horizontal="center"/>
      <protection locked="0"/>
    </xf>
    <xf numFmtId="2" fontId="3" fillId="0" borderId="43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hidden="1"/>
    </xf>
    <xf numFmtId="2" fontId="5" fillId="34" borderId="57" xfId="0" applyNumberFormat="1" applyFont="1" applyFill="1" applyBorder="1" applyAlignment="1" applyProtection="1">
      <alignment horizontal="center"/>
      <protection hidden="1"/>
    </xf>
    <xf numFmtId="2" fontId="4" fillId="35" borderId="56" xfId="0" applyNumberFormat="1" applyFont="1" applyFill="1" applyBorder="1" applyAlignment="1" applyProtection="1">
      <alignment horizontal="center"/>
      <protection hidden="1"/>
    </xf>
    <xf numFmtId="0" fontId="3" fillId="0" borderId="35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36" borderId="58" xfId="0" applyFont="1" applyFill="1" applyBorder="1" applyAlignment="1" applyProtection="1">
      <alignment horizontal="center"/>
      <protection hidden="1" locked="0"/>
    </xf>
    <xf numFmtId="0" fontId="2" fillId="36" borderId="59" xfId="0" applyFont="1" applyFill="1" applyBorder="1" applyAlignment="1" applyProtection="1">
      <alignment/>
      <protection hidden="1"/>
    </xf>
    <xf numFmtId="0" fontId="7" fillId="36" borderId="60" xfId="0" applyFont="1" applyFill="1" applyBorder="1" applyAlignment="1" applyProtection="1">
      <alignment horizontal="center"/>
      <protection hidden="1"/>
    </xf>
    <xf numFmtId="0" fontId="7" fillId="36" borderId="61" xfId="0" applyFont="1" applyFill="1" applyBorder="1" applyAlignment="1" applyProtection="1">
      <alignment horizontal="center"/>
      <protection hidden="1" locked="0"/>
    </xf>
    <xf numFmtId="0" fontId="7" fillId="36" borderId="41" xfId="0" applyFont="1" applyFill="1" applyBorder="1" applyAlignment="1" applyProtection="1">
      <alignment horizontal="center"/>
      <protection hidden="1" locked="0"/>
    </xf>
    <xf numFmtId="0" fontId="7" fillId="36" borderId="60" xfId="0" applyFont="1" applyFill="1" applyBorder="1" applyAlignment="1" applyProtection="1">
      <alignment horizontal="center"/>
      <protection hidden="1" locked="0"/>
    </xf>
    <xf numFmtId="0" fontId="2" fillId="36" borderId="61" xfId="0" applyFont="1" applyFill="1" applyBorder="1" applyAlignment="1" applyProtection="1">
      <alignment/>
      <protection hidden="1"/>
    </xf>
    <xf numFmtId="0" fontId="7" fillId="36" borderId="41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7" borderId="58" xfId="0" applyFont="1" applyFill="1" applyBorder="1" applyAlignment="1" applyProtection="1">
      <alignment horizontal="center"/>
      <protection hidden="1" locked="0"/>
    </xf>
    <xf numFmtId="0" fontId="6" fillId="37" borderId="62" xfId="0" applyFont="1" applyFill="1" applyBorder="1" applyAlignment="1" applyProtection="1">
      <alignment horizontal="center"/>
      <protection hidden="1"/>
    </xf>
    <xf numFmtId="0" fontId="6" fillId="37" borderId="60" xfId="0" applyFont="1" applyFill="1" applyBorder="1" applyAlignment="1" applyProtection="1">
      <alignment horizontal="center"/>
      <protection hidden="1" locked="0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 locked="0"/>
    </xf>
    <xf numFmtId="2" fontId="2" fillId="35" borderId="0" xfId="0" applyNumberFormat="1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center"/>
      <protection locked="0"/>
    </xf>
    <xf numFmtId="2" fontId="2" fillId="35" borderId="63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wrapText="1"/>
    </xf>
    <xf numFmtId="0" fontId="4" fillId="38" borderId="64" xfId="0" applyFont="1" applyFill="1" applyBorder="1" applyAlignment="1">
      <alignment horizontal="center" vertical="center" shrinkToFit="1"/>
    </xf>
    <xf numFmtId="0" fontId="9" fillId="38" borderId="64" xfId="0" applyFont="1" applyFill="1" applyBorder="1" applyAlignment="1">
      <alignment horizontal="center" vertical="center" shrinkToFit="1"/>
    </xf>
    <xf numFmtId="0" fontId="7" fillId="36" borderId="57" xfId="0" applyFont="1" applyFill="1" applyBorder="1" applyAlignment="1" applyProtection="1">
      <alignment horizontal="center"/>
      <protection hidden="1" locked="0"/>
    </xf>
    <xf numFmtId="0" fontId="2" fillId="0" borderId="52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hidden="1"/>
    </xf>
    <xf numFmtId="0" fontId="4" fillId="0" borderId="34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 hidden="1"/>
    </xf>
    <xf numFmtId="0" fontId="4" fillId="0" borderId="34" xfId="0" applyFont="1" applyBorder="1" applyAlignment="1">
      <alignment horizontal="center" wrapText="1"/>
    </xf>
    <xf numFmtId="0" fontId="3" fillId="0" borderId="65" xfId="0" applyFont="1" applyFill="1" applyBorder="1" applyAlignment="1" applyProtection="1">
      <alignment horizontal="center"/>
      <protection hidden="1"/>
    </xf>
    <xf numFmtId="0" fontId="3" fillId="0" borderId="66" xfId="0" applyFont="1" applyFill="1" applyBorder="1" applyAlignment="1" applyProtection="1">
      <alignment horizontal="center"/>
      <protection hidden="1"/>
    </xf>
    <xf numFmtId="0" fontId="4" fillId="38" borderId="6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 applyProtection="1">
      <alignment horizontal="center"/>
      <protection hidden="1"/>
    </xf>
    <xf numFmtId="0" fontId="4" fillId="0" borderId="50" xfId="0" applyFont="1" applyBorder="1" applyAlignment="1">
      <alignment/>
    </xf>
    <xf numFmtId="0" fontId="4" fillId="0" borderId="54" xfId="0" applyFont="1" applyBorder="1" applyAlignment="1">
      <alignment/>
    </xf>
    <xf numFmtId="0" fontId="2" fillId="35" borderId="63" xfId="0" applyFont="1" applyFill="1" applyBorder="1" applyAlignment="1" applyProtection="1">
      <alignment horizontal="center" vertical="center"/>
      <protection hidden="1"/>
    </xf>
    <xf numFmtId="0" fontId="7" fillId="36" borderId="24" xfId="0" applyFont="1" applyFill="1" applyBorder="1" applyAlignment="1" applyProtection="1">
      <alignment horizontal="center"/>
      <protection hidden="1" locked="0"/>
    </xf>
    <xf numFmtId="0" fontId="7" fillId="36" borderId="34" xfId="0" applyFont="1" applyFill="1" applyBorder="1" applyAlignment="1" applyProtection="1">
      <alignment horizontal="center"/>
      <protection hidden="1"/>
    </xf>
    <xf numFmtId="0" fontId="6" fillId="37" borderId="69" xfId="0" applyFont="1" applyFill="1" applyBorder="1" applyAlignment="1" applyProtection="1">
      <alignment horizontal="center"/>
      <protection hidden="1" locked="0"/>
    </xf>
    <xf numFmtId="0" fontId="6" fillId="37" borderId="70" xfId="0" applyFont="1" applyFill="1" applyBorder="1" applyAlignment="1" applyProtection="1">
      <alignment horizontal="center"/>
      <protection hidden="1"/>
    </xf>
    <xf numFmtId="0" fontId="6" fillId="37" borderId="71" xfId="0" applyFont="1" applyFill="1" applyBorder="1" applyAlignment="1" applyProtection="1">
      <alignment horizontal="center"/>
      <protection hidden="1" locked="0"/>
    </xf>
    <xf numFmtId="0" fontId="0" fillId="0" borderId="42" xfId="0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3" fillId="36" borderId="25" xfId="0" applyFont="1" applyFill="1" applyBorder="1" applyAlignment="1">
      <alignment/>
    </xf>
    <xf numFmtId="0" fontId="13" fillId="36" borderId="72" xfId="0" applyFont="1" applyFill="1" applyBorder="1" applyAlignment="1">
      <alignment horizontal="center"/>
    </xf>
    <xf numFmtId="0" fontId="13" fillId="36" borderId="73" xfId="0" applyFont="1" applyFill="1" applyBorder="1" applyAlignment="1">
      <alignment horizontal="center"/>
    </xf>
    <xf numFmtId="0" fontId="13" fillId="36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78" xfId="0" applyFont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2" fillId="0" borderId="80" xfId="0" applyFont="1" applyFill="1" applyBorder="1" applyAlignment="1" applyProtection="1">
      <alignment horizontal="center"/>
      <protection hidden="1"/>
    </xf>
    <xf numFmtId="0" fontId="6" fillId="0" borderId="48" xfId="0" applyFont="1" applyFill="1" applyBorder="1" applyAlignment="1" applyProtection="1">
      <alignment horizontal="center"/>
      <protection hidden="1"/>
    </xf>
    <xf numFmtId="0" fontId="2" fillId="0" borderId="48" xfId="0" applyFont="1" applyFill="1" applyBorder="1" applyAlignment="1" applyProtection="1">
      <alignment horizontal="center"/>
      <protection hidden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22" xfId="0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>
      <alignment horizontal="center"/>
    </xf>
    <xf numFmtId="0" fontId="6" fillId="0" borderId="49" xfId="0" applyFont="1" applyFill="1" applyBorder="1" applyAlignment="1" applyProtection="1">
      <alignment horizontal="center"/>
      <protection hidden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 applyProtection="1">
      <alignment horizontal="center"/>
      <protection hidden="1"/>
    </xf>
    <xf numFmtId="0" fontId="4" fillId="39" borderId="13" xfId="0" applyFont="1" applyFill="1" applyBorder="1" applyAlignment="1">
      <alignment horizontal="center"/>
    </xf>
    <xf numFmtId="2" fontId="4" fillId="39" borderId="15" xfId="0" applyNumberFormat="1" applyFont="1" applyFill="1" applyBorder="1" applyAlignment="1">
      <alignment horizontal="center"/>
    </xf>
    <xf numFmtId="2" fontId="5" fillId="40" borderId="15" xfId="0" applyNumberFormat="1" applyFont="1" applyFill="1" applyBorder="1" applyAlignment="1" applyProtection="1">
      <alignment horizontal="center"/>
      <protection hidden="1"/>
    </xf>
    <xf numFmtId="2" fontId="5" fillId="40" borderId="35" xfId="0" applyNumberFormat="1" applyFont="1" applyFill="1" applyBorder="1" applyAlignment="1" applyProtection="1">
      <alignment horizontal="center"/>
      <protection hidden="1"/>
    </xf>
    <xf numFmtId="0" fontId="4" fillId="0" borderId="83" xfId="0" applyFont="1" applyFill="1" applyBorder="1" applyAlignment="1">
      <alignment horizontal="center" vertical="center" shrinkToFit="1"/>
    </xf>
    <xf numFmtId="0" fontId="4" fillId="39" borderId="17" xfId="0" applyFont="1" applyFill="1" applyBorder="1" applyAlignment="1">
      <alignment horizontal="center"/>
    </xf>
    <xf numFmtId="2" fontId="4" fillId="39" borderId="56" xfId="0" applyNumberFormat="1" applyFont="1" applyFill="1" applyBorder="1" applyAlignment="1">
      <alignment horizontal="center"/>
    </xf>
    <xf numFmtId="2" fontId="5" fillId="40" borderId="56" xfId="0" applyNumberFormat="1" applyFont="1" applyFill="1" applyBorder="1" applyAlignment="1" applyProtection="1">
      <alignment horizontal="center"/>
      <protection hidden="1"/>
    </xf>
    <xf numFmtId="0" fontId="4" fillId="0" borderId="84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>
      <alignment horizontal="center" vertical="center" shrinkToFit="1"/>
    </xf>
    <xf numFmtId="0" fontId="0" fillId="0" borderId="8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5" xfId="0" applyBorder="1" applyAlignment="1">
      <alignment/>
    </xf>
    <xf numFmtId="0" fontId="0" fillId="39" borderId="2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4" fillId="38" borderId="86" xfId="0" applyFont="1" applyFill="1" applyBorder="1" applyAlignment="1">
      <alignment horizontal="center" vertical="center" shrinkToFit="1"/>
    </xf>
    <xf numFmtId="0" fontId="9" fillId="38" borderId="86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39" borderId="15" xfId="0" applyFont="1" applyFill="1" applyBorder="1" applyAlignment="1">
      <alignment/>
    </xf>
    <xf numFmtId="0" fontId="4" fillId="39" borderId="16" xfId="0" applyFont="1" applyFill="1" applyBorder="1" applyAlignment="1">
      <alignment horizontal="center"/>
    </xf>
    <xf numFmtId="0" fontId="4" fillId="39" borderId="35" xfId="0" applyFont="1" applyFill="1" applyBorder="1" applyAlignment="1">
      <alignment/>
    </xf>
    <xf numFmtId="0" fontId="3" fillId="0" borderId="87" xfId="0" applyFont="1" applyFill="1" applyBorder="1" applyAlignment="1" applyProtection="1">
      <alignment horizontal="center"/>
      <protection hidden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 applyProtection="1">
      <alignment horizontal="center"/>
      <protection hidden="1"/>
    </xf>
    <xf numFmtId="0" fontId="5" fillId="34" borderId="91" xfId="0" applyFont="1" applyFill="1" applyBorder="1" applyAlignment="1" applyProtection="1">
      <alignment horizontal="center"/>
      <protection hidden="1"/>
    </xf>
    <xf numFmtId="2" fontId="5" fillId="34" borderId="88" xfId="0" applyNumberFormat="1" applyFont="1" applyFill="1" applyBorder="1" applyAlignment="1" applyProtection="1">
      <alignment horizontal="center"/>
      <protection hidden="1"/>
    </xf>
    <xf numFmtId="2" fontId="4" fillId="35" borderId="90" xfId="0" applyNumberFormat="1" applyFont="1" applyFill="1" applyBorder="1" applyAlignment="1" applyProtection="1">
      <alignment horizontal="center"/>
      <protection hidden="1"/>
    </xf>
    <xf numFmtId="0" fontId="3" fillId="0" borderId="92" xfId="0" applyFont="1" applyFill="1" applyBorder="1" applyAlignment="1" applyProtection="1">
      <alignment horizontal="center"/>
      <protection hidden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 applyProtection="1">
      <alignment horizontal="center"/>
      <protection hidden="1"/>
    </xf>
    <xf numFmtId="0" fontId="5" fillId="34" borderId="96" xfId="0" applyFont="1" applyFill="1" applyBorder="1" applyAlignment="1" applyProtection="1">
      <alignment horizontal="center"/>
      <protection hidden="1"/>
    </xf>
    <xf numFmtId="2" fontId="5" fillId="34" borderId="93" xfId="0" applyNumberFormat="1" applyFont="1" applyFill="1" applyBorder="1" applyAlignment="1" applyProtection="1">
      <alignment horizontal="center"/>
      <protection hidden="1"/>
    </xf>
    <xf numFmtId="2" fontId="4" fillId="35" borderId="95" xfId="0" applyNumberFormat="1" applyFont="1" applyFill="1" applyBorder="1" applyAlignment="1" applyProtection="1">
      <alignment horizontal="center"/>
      <protection hidden="1"/>
    </xf>
    <xf numFmtId="0" fontId="3" fillId="0" borderId="97" xfId="0" applyFont="1" applyFill="1" applyBorder="1" applyAlignment="1" applyProtection="1">
      <alignment horizontal="center"/>
      <protection hidden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 applyProtection="1">
      <alignment horizontal="center"/>
      <protection hidden="1"/>
    </xf>
    <xf numFmtId="0" fontId="5" fillId="34" borderId="101" xfId="0" applyFont="1" applyFill="1" applyBorder="1" applyAlignment="1" applyProtection="1">
      <alignment horizontal="center"/>
      <protection hidden="1"/>
    </xf>
    <xf numFmtId="2" fontId="5" fillId="34" borderId="98" xfId="0" applyNumberFormat="1" applyFont="1" applyFill="1" applyBorder="1" applyAlignment="1" applyProtection="1">
      <alignment horizontal="center"/>
      <protection hidden="1"/>
    </xf>
    <xf numFmtId="2" fontId="4" fillId="35" borderId="100" xfId="0" applyNumberFormat="1" applyFont="1" applyFill="1" applyBorder="1" applyAlignment="1" applyProtection="1">
      <alignment horizontal="center"/>
      <protection hidden="1"/>
    </xf>
    <xf numFmtId="0" fontId="4" fillId="39" borderId="87" xfId="0" applyFont="1" applyFill="1" applyBorder="1" applyAlignment="1">
      <alignment horizontal="center"/>
    </xf>
    <xf numFmtId="2" fontId="4" fillId="39" borderId="90" xfId="0" applyNumberFormat="1" applyFont="1" applyFill="1" applyBorder="1" applyAlignment="1">
      <alignment horizontal="center"/>
    </xf>
    <xf numFmtId="0" fontId="4" fillId="39" borderId="92" xfId="0" applyFont="1" applyFill="1" applyBorder="1" applyAlignment="1">
      <alignment horizontal="center"/>
    </xf>
    <xf numFmtId="2" fontId="4" fillId="39" borderId="95" xfId="0" applyNumberFormat="1" applyFont="1" applyFill="1" applyBorder="1" applyAlignment="1">
      <alignment horizontal="center"/>
    </xf>
    <xf numFmtId="0" fontId="4" fillId="39" borderId="97" xfId="0" applyFont="1" applyFill="1" applyBorder="1" applyAlignment="1">
      <alignment horizontal="center"/>
    </xf>
    <xf numFmtId="2" fontId="4" fillId="39" borderId="100" xfId="0" applyNumberFormat="1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 vertical="center" shrinkToFit="1"/>
    </xf>
    <xf numFmtId="0" fontId="4" fillId="39" borderId="55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0" fontId="4" fillId="39" borderId="23" xfId="0" applyFont="1" applyFill="1" applyBorder="1" applyAlignment="1">
      <alignment horizontal="center"/>
    </xf>
    <xf numFmtId="2" fontId="4" fillId="39" borderId="35" xfId="0" applyNumberFormat="1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3" fillId="39" borderId="10" xfId="0" applyFont="1" applyFill="1" applyBorder="1" applyAlignment="1" applyProtection="1">
      <alignment horizontal="center"/>
      <protection locked="0"/>
    </xf>
    <xf numFmtId="0" fontId="3" fillId="39" borderId="12" xfId="0" applyFont="1" applyFill="1" applyBorder="1" applyAlignment="1" applyProtection="1">
      <alignment horizontal="center"/>
      <protection locked="0"/>
    </xf>
    <xf numFmtId="0" fontId="3" fillId="39" borderId="13" xfId="0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 applyProtection="1">
      <alignment horizontal="center"/>
      <protection locked="0"/>
    </xf>
    <xf numFmtId="0" fontId="3" fillId="39" borderId="16" xfId="0" applyFont="1" applyFill="1" applyBorder="1" applyAlignment="1" applyProtection="1">
      <alignment horizontal="center"/>
      <protection locked="0"/>
    </xf>
    <xf numFmtId="0" fontId="3" fillId="39" borderId="35" xfId="0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 horizontal="center"/>
      <protection locked="0"/>
    </xf>
    <xf numFmtId="0" fontId="3" fillId="38" borderId="13" xfId="0" applyFont="1" applyFill="1" applyBorder="1" applyAlignment="1" applyProtection="1">
      <alignment horizontal="center"/>
      <protection locked="0"/>
    </xf>
    <xf numFmtId="0" fontId="3" fillId="38" borderId="16" xfId="0" applyFont="1" applyFill="1" applyBorder="1" applyAlignment="1" applyProtection="1">
      <alignment horizontal="center"/>
      <protection locked="0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53" applyFont="1" applyBorder="1" applyAlignment="1">
      <alignment vertical="center" shrinkToFit="1"/>
      <protection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0" fillId="0" borderId="112" xfId="53" applyFont="1" applyBorder="1" applyAlignment="1">
      <alignment vertical="center" shrinkToFit="1"/>
      <protection/>
    </xf>
    <xf numFmtId="0" fontId="0" fillId="0" borderId="113" xfId="53" applyFont="1" applyBorder="1" applyAlignment="1">
      <alignment vertical="center" shrinkToFit="1"/>
      <protection/>
    </xf>
    <xf numFmtId="0" fontId="14" fillId="0" borderId="114" xfId="0" applyFont="1" applyBorder="1" applyAlignment="1">
      <alignment/>
    </xf>
    <xf numFmtId="0" fontId="14" fillId="0" borderId="115" xfId="0" applyFont="1" applyBorder="1" applyAlignment="1">
      <alignment/>
    </xf>
    <xf numFmtId="0" fontId="0" fillId="0" borderId="114" xfId="53" applyFont="1" applyBorder="1" applyAlignment="1">
      <alignment vertical="center" shrinkToFit="1"/>
      <protection/>
    </xf>
    <xf numFmtId="0" fontId="4" fillId="39" borderId="10" xfId="0" applyFont="1" applyFill="1" applyBorder="1" applyAlignment="1">
      <alignment horizontal="center"/>
    </xf>
    <xf numFmtId="2" fontId="4" fillId="39" borderId="12" xfId="0" applyNumberFormat="1" applyFont="1" applyFill="1" applyBorder="1" applyAlignment="1">
      <alignment horizontal="center"/>
    </xf>
    <xf numFmtId="2" fontId="3" fillId="39" borderId="15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 applyProtection="1">
      <alignment horizontal="center"/>
      <protection locked="0"/>
    </xf>
    <xf numFmtId="2" fontId="4" fillId="0" borderId="35" xfId="0" applyNumberFormat="1" applyFont="1" applyFill="1" applyBorder="1" applyAlignment="1" applyProtection="1">
      <alignment horizontal="center"/>
      <protection hidden="1"/>
    </xf>
    <xf numFmtId="2" fontId="3" fillId="39" borderId="47" xfId="0" applyNumberFormat="1" applyFont="1" applyFill="1" applyBorder="1" applyAlignment="1" applyProtection="1">
      <alignment horizontal="center"/>
      <protection locked="0"/>
    </xf>
    <xf numFmtId="2" fontId="3" fillId="39" borderId="22" xfId="0" applyNumberFormat="1" applyFont="1" applyFill="1" applyBorder="1" applyAlignment="1" applyProtection="1">
      <alignment horizontal="center"/>
      <protection locked="0"/>
    </xf>
    <xf numFmtId="2" fontId="4" fillId="39" borderId="22" xfId="0" applyNumberFormat="1" applyFont="1" applyFill="1" applyBorder="1" applyAlignment="1">
      <alignment horizontal="center"/>
    </xf>
    <xf numFmtId="0" fontId="3" fillId="39" borderId="13" xfId="0" applyNumberFormat="1" applyFont="1" applyFill="1" applyBorder="1" applyAlignment="1" applyProtection="1">
      <alignment horizontal="center"/>
      <protection locked="0"/>
    </xf>
    <xf numFmtId="2" fontId="3" fillId="39" borderId="24" xfId="0" applyNumberFormat="1" applyFont="1" applyFill="1" applyBorder="1" applyAlignment="1" applyProtection="1">
      <alignment horizontal="center"/>
      <protection locked="0"/>
    </xf>
    <xf numFmtId="0" fontId="3" fillId="38" borderId="10" xfId="0" applyFont="1" applyFill="1" applyBorder="1" applyAlignment="1" applyProtection="1">
      <alignment horizontal="center"/>
      <protection hidden="1"/>
    </xf>
    <xf numFmtId="0" fontId="3" fillId="38" borderId="13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39" borderId="18" xfId="0" applyFont="1" applyFill="1" applyBorder="1" applyAlignment="1" applyProtection="1">
      <alignment horizontal="center"/>
      <protection locked="0"/>
    </xf>
    <xf numFmtId="2" fontId="3" fillId="39" borderId="44" xfId="0" applyNumberFormat="1" applyFont="1" applyFill="1" applyBorder="1" applyAlignment="1" applyProtection="1">
      <alignment horizontal="center"/>
      <protection locked="0"/>
    </xf>
    <xf numFmtId="0" fontId="3" fillId="0" borderId="116" xfId="0" applyFont="1" applyFill="1" applyBorder="1" applyAlignment="1" applyProtection="1">
      <alignment horizontal="center"/>
      <protection hidden="1"/>
    </xf>
    <xf numFmtId="0" fontId="5" fillId="34" borderId="117" xfId="0" applyFont="1" applyFill="1" applyBorder="1" applyAlignment="1" applyProtection="1">
      <alignment horizontal="center"/>
      <protection hidden="1"/>
    </xf>
    <xf numFmtId="2" fontId="4" fillId="35" borderId="44" xfId="0" applyNumberFormat="1" applyFont="1" applyFill="1" applyBorder="1" applyAlignment="1" applyProtection="1">
      <alignment horizontal="center"/>
      <protection hidden="1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 applyProtection="1">
      <alignment horizontal="center"/>
      <protection hidden="1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118" xfId="0" applyFont="1" applyFill="1" applyBorder="1" applyAlignment="1" applyProtection="1">
      <alignment horizontal="center"/>
      <protection hidden="1"/>
    </xf>
    <xf numFmtId="0" fontId="4" fillId="0" borderId="119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4" fillId="0" borderId="120" xfId="0" applyFont="1" applyFill="1" applyBorder="1" applyAlignment="1">
      <alignment horizontal="center" vertical="center" shrinkToFit="1"/>
    </xf>
    <xf numFmtId="0" fontId="4" fillId="0" borderId="121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 shrinkToFit="1"/>
    </xf>
    <xf numFmtId="0" fontId="4" fillId="0" borderId="111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 applyProtection="1">
      <alignment horizontal="center"/>
      <protection locked="0"/>
    </xf>
    <xf numFmtId="0" fontId="4" fillId="35" borderId="56" xfId="0" applyFont="1" applyFill="1" applyBorder="1" applyAlignment="1" applyProtection="1">
      <alignment horizontal="center"/>
      <protection hidden="1"/>
    </xf>
    <xf numFmtId="0" fontId="3" fillId="39" borderId="17" xfId="0" applyFont="1" applyFill="1" applyBorder="1" applyAlignment="1" applyProtection="1">
      <alignment horizontal="center"/>
      <protection locked="0"/>
    </xf>
    <xf numFmtId="0" fontId="3" fillId="39" borderId="56" xfId="0" applyFont="1" applyFill="1" applyBorder="1" applyAlignment="1" applyProtection="1">
      <alignment horizontal="center"/>
      <protection locked="0"/>
    </xf>
    <xf numFmtId="0" fontId="4" fillId="0" borderId="122" xfId="0" applyFont="1" applyBorder="1" applyAlignment="1">
      <alignment horizontal="center" wrapText="1"/>
    </xf>
    <xf numFmtId="0" fontId="3" fillId="0" borderId="122" xfId="0" applyFont="1" applyFill="1" applyBorder="1" applyAlignment="1" applyProtection="1">
      <alignment horizontal="center"/>
      <protection hidden="1"/>
    </xf>
    <xf numFmtId="0" fontId="4" fillId="0" borderId="122" xfId="0" applyFont="1" applyFill="1" applyBorder="1" applyAlignment="1">
      <alignment horizontal="center"/>
    </xf>
    <xf numFmtId="0" fontId="4" fillId="0" borderId="123" xfId="0" applyFont="1" applyBorder="1" applyAlignment="1">
      <alignment horizontal="center" wrapText="1"/>
    </xf>
    <xf numFmtId="0" fontId="3" fillId="0" borderId="123" xfId="0" applyFont="1" applyFill="1" applyBorder="1" applyAlignment="1" applyProtection="1">
      <alignment horizontal="center"/>
      <protection hidden="1"/>
    </xf>
    <xf numFmtId="0" fontId="4" fillId="0" borderId="123" xfId="0" applyFont="1" applyFill="1" applyBorder="1" applyAlignment="1">
      <alignment horizontal="center"/>
    </xf>
    <xf numFmtId="0" fontId="4" fillId="0" borderId="124" xfId="0" applyFont="1" applyBorder="1" applyAlignment="1">
      <alignment horizontal="center" wrapText="1"/>
    </xf>
    <xf numFmtId="0" fontId="3" fillId="0" borderId="124" xfId="0" applyFont="1" applyFill="1" applyBorder="1" applyAlignment="1" applyProtection="1">
      <alignment horizontal="center"/>
      <protection hidden="1"/>
    </xf>
    <xf numFmtId="0" fontId="4" fillId="0" borderId="124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2" fontId="3" fillId="0" borderId="57" xfId="0" applyNumberFormat="1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/>
    </xf>
    <xf numFmtId="0" fontId="5" fillId="34" borderId="57" xfId="0" applyFont="1" applyFill="1" applyBorder="1" applyAlignment="1" applyProtection="1">
      <alignment horizontal="center"/>
      <protection hidden="1"/>
    </xf>
    <xf numFmtId="2" fontId="2" fillId="39" borderId="80" xfId="0" applyNumberFormat="1" applyFont="1" applyFill="1" applyBorder="1" applyAlignment="1" applyProtection="1">
      <alignment horizontal="center"/>
      <protection hidden="1"/>
    </xf>
    <xf numFmtId="2" fontId="2" fillId="39" borderId="48" xfId="0" applyNumberFormat="1" applyFont="1" applyFill="1" applyBorder="1" applyAlignment="1" applyProtection="1">
      <alignment horizontal="center"/>
      <protection hidden="1"/>
    </xf>
    <xf numFmtId="2" fontId="2" fillId="39" borderId="49" xfId="0" applyNumberFormat="1" applyFont="1" applyFill="1" applyBorder="1" applyAlignment="1" applyProtection="1">
      <alignment horizontal="center"/>
      <protection hidden="1"/>
    </xf>
    <xf numFmtId="2" fontId="2" fillId="39" borderId="54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>
      <alignment horizontal="center" vertical="center" shrinkToFit="1"/>
    </xf>
    <xf numFmtId="0" fontId="7" fillId="36" borderId="108" xfId="0" applyFont="1" applyFill="1" applyBorder="1" applyAlignment="1" applyProtection="1">
      <alignment horizontal="center"/>
      <protection hidden="1" locked="0"/>
    </xf>
    <xf numFmtId="0" fontId="7" fillId="36" borderId="76" xfId="0" applyFont="1" applyFill="1" applyBorder="1" applyAlignment="1" applyProtection="1">
      <alignment horizontal="center"/>
      <protection hidden="1" locked="0"/>
    </xf>
    <xf numFmtId="0" fontId="7" fillId="36" borderId="108" xfId="0" applyFont="1" applyFill="1" applyBorder="1" applyAlignment="1" applyProtection="1">
      <alignment horizontal="center"/>
      <protection hidden="1"/>
    </xf>
    <xf numFmtId="0" fontId="7" fillId="36" borderId="76" xfId="0" applyFont="1" applyFill="1" applyBorder="1" applyAlignment="1" applyProtection="1">
      <alignment horizontal="center"/>
      <protection hidden="1"/>
    </xf>
    <xf numFmtId="0" fontId="4" fillId="38" borderId="126" xfId="0" applyFont="1" applyFill="1" applyBorder="1" applyAlignment="1">
      <alignment horizontal="center" vertical="center" shrinkToFit="1"/>
    </xf>
    <xf numFmtId="0" fontId="4" fillId="38" borderId="122" xfId="0" applyFont="1" applyFill="1" applyBorder="1" applyAlignment="1">
      <alignment horizontal="center" vertical="center" shrinkToFit="1"/>
    </xf>
    <xf numFmtId="0" fontId="4" fillId="38" borderId="127" xfId="0" applyFont="1" applyFill="1" applyBorder="1" applyAlignment="1">
      <alignment horizontal="center" vertical="center" shrinkToFit="1"/>
    </xf>
    <xf numFmtId="0" fontId="4" fillId="38" borderId="123" xfId="0" applyFont="1" applyFill="1" applyBorder="1" applyAlignment="1">
      <alignment horizontal="center" vertical="center" shrinkToFit="1"/>
    </xf>
    <xf numFmtId="0" fontId="9" fillId="38" borderId="123" xfId="0" applyFont="1" applyFill="1" applyBorder="1" applyAlignment="1">
      <alignment horizontal="center" vertical="center" shrinkToFit="1"/>
    </xf>
    <xf numFmtId="0" fontId="9" fillId="38" borderId="127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/>
    </xf>
    <xf numFmtId="0" fontId="4" fillId="0" borderId="84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85" xfId="0" applyFont="1" applyBorder="1" applyAlignment="1">
      <alignment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38" borderId="128" xfId="0" applyFont="1" applyFill="1" applyBorder="1" applyAlignment="1">
      <alignment horizontal="center" vertical="center" shrinkToFit="1"/>
    </xf>
    <xf numFmtId="0" fontId="4" fillId="38" borderId="129" xfId="0" applyFont="1" applyFill="1" applyBorder="1" applyAlignment="1">
      <alignment horizontal="center" vertical="center" shrinkToFit="1"/>
    </xf>
    <xf numFmtId="0" fontId="9" fillId="38" borderId="129" xfId="0" applyFont="1" applyFill="1" applyBorder="1" applyAlignment="1">
      <alignment horizontal="center" vertical="center" shrinkToFit="1"/>
    </xf>
    <xf numFmtId="0" fontId="4" fillId="39" borderId="15" xfId="0" applyFont="1" applyFill="1" applyBorder="1" applyAlignment="1">
      <alignment horizontal="center"/>
    </xf>
    <xf numFmtId="0" fontId="4" fillId="39" borderId="35" xfId="0" applyFont="1" applyFill="1" applyBorder="1" applyAlignment="1">
      <alignment horizontal="center"/>
    </xf>
    <xf numFmtId="0" fontId="3" fillId="0" borderId="83" xfId="0" applyFont="1" applyFill="1" applyBorder="1" applyAlignment="1" applyProtection="1">
      <alignment horizontal="center"/>
      <protection hidden="1"/>
    </xf>
    <xf numFmtId="0" fontId="3" fillId="0" borderId="84" xfId="0" applyFont="1" applyFill="1" applyBorder="1" applyAlignment="1" applyProtection="1">
      <alignment horizontal="center"/>
      <protection hidden="1"/>
    </xf>
    <xf numFmtId="0" fontId="4" fillId="38" borderId="13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89" xfId="0" applyFont="1" applyFill="1" applyBorder="1" applyAlignment="1">
      <alignment horizontal="left" vertical="center" shrinkToFit="1"/>
    </xf>
    <xf numFmtId="0" fontId="4" fillId="0" borderId="9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94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84" xfId="0" applyFont="1" applyFill="1" applyBorder="1" applyAlignment="1">
      <alignment horizontal="left"/>
    </xf>
    <xf numFmtId="0" fontId="4" fillId="0" borderId="93" xfId="0" applyFont="1" applyFill="1" applyBorder="1" applyAlignment="1">
      <alignment horizontal="left" vertical="center" shrinkToFit="1"/>
    </xf>
    <xf numFmtId="0" fontId="4" fillId="0" borderId="94" xfId="0" applyFont="1" applyFill="1" applyBorder="1" applyAlignment="1">
      <alignment horizontal="left" vertical="center" shrinkToFit="1"/>
    </xf>
    <xf numFmtId="0" fontId="4" fillId="0" borderId="98" xfId="0" applyFont="1" applyFill="1" applyBorder="1" applyAlignment="1">
      <alignment horizontal="left" vertical="center" shrinkToFit="1"/>
    </xf>
    <xf numFmtId="0" fontId="4" fillId="0" borderId="85" xfId="0" applyFont="1" applyFill="1" applyBorder="1" applyAlignment="1">
      <alignment horizontal="left"/>
    </xf>
    <xf numFmtId="0" fontId="4" fillId="0" borderId="99" xfId="0" applyFont="1" applyFill="1" applyBorder="1" applyAlignment="1">
      <alignment horizontal="left" vertical="center" shrinkToFit="1"/>
    </xf>
    <xf numFmtId="2" fontId="3" fillId="39" borderId="35" xfId="0" applyNumberFormat="1" applyFont="1" applyFill="1" applyBorder="1" applyAlignment="1" applyProtection="1">
      <alignment horizontal="center"/>
      <protection locked="0"/>
    </xf>
    <xf numFmtId="0" fontId="16" fillId="0" borderId="65" xfId="0" applyFont="1" applyFill="1" applyBorder="1" applyAlignment="1" applyProtection="1">
      <alignment horizontal="center"/>
      <protection hidden="1"/>
    </xf>
    <xf numFmtId="0" fontId="17" fillId="39" borderId="10" xfId="0" applyFont="1" applyFill="1" applyBorder="1" applyAlignment="1">
      <alignment horizontal="center"/>
    </xf>
    <xf numFmtId="2" fontId="17" fillId="39" borderId="47" xfId="0" applyNumberFormat="1" applyFont="1" applyFill="1" applyBorder="1" applyAlignment="1">
      <alignment horizontal="center"/>
    </xf>
    <xf numFmtId="0" fontId="18" fillId="0" borderId="45" xfId="0" applyFont="1" applyFill="1" applyBorder="1" applyAlignment="1" applyProtection="1">
      <alignment horizontal="center"/>
      <protection hidden="1"/>
    </xf>
    <xf numFmtId="0" fontId="19" fillId="34" borderId="46" xfId="0" applyFont="1" applyFill="1" applyBorder="1" applyAlignment="1" applyProtection="1">
      <alignment horizontal="center"/>
      <protection hidden="1"/>
    </xf>
    <xf numFmtId="2" fontId="17" fillId="35" borderId="47" xfId="0" applyNumberFormat="1" applyFont="1" applyFill="1" applyBorder="1" applyAlignment="1" applyProtection="1">
      <alignment horizontal="center"/>
      <protection hidden="1"/>
    </xf>
    <xf numFmtId="2" fontId="17" fillId="39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 hidden="1"/>
    </xf>
    <xf numFmtId="2" fontId="17" fillId="35" borderId="15" xfId="0" applyNumberFormat="1" applyFont="1" applyFill="1" applyBorder="1" applyAlignment="1" applyProtection="1">
      <alignment horizontal="center"/>
      <protection hidden="1"/>
    </xf>
    <xf numFmtId="0" fontId="16" fillId="0" borderId="66" xfId="0" applyFont="1" applyFill="1" applyBorder="1" applyAlignment="1" applyProtection="1">
      <alignment horizontal="center"/>
      <protection hidden="1"/>
    </xf>
    <xf numFmtId="0" fontId="17" fillId="39" borderId="13" xfId="0" applyFont="1" applyFill="1" applyBorder="1" applyAlignment="1">
      <alignment horizontal="center"/>
    </xf>
    <xf numFmtId="2" fontId="18" fillId="39" borderId="22" xfId="0" applyNumberFormat="1" applyFont="1" applyFill="1" applyBorder="1" applyAlignment="1" applyProtection="1">
      <alignment horizontal="center"/>
      <protection locked="0"/>
    </xf>
    <xf numFmtId="0" fontId="18" fillId="0" borderId="48" xfId="0" applyFont="1" applyFill="1" applyBorder="1" applyAlignment="1" applyProtection="1">
      <alignment horizontal="center"/>
      <protection hidden="1"/>
    </xf>
    <xf numFmtId="0" fontId="19" fillId="34" borderId="21" xfId="0" applyFont="1" applyFill="1" applyBorder="1" applyAlignment="1" applyProtection="1">
      <alignment horizontal="center"/>
      <protection hidden="1"/>
    </xf>
    <xf numFmtId="2" fontId="17" fillId="35" borderId="22" xfId="0" applyNumberFormat="1" applyFont="1" applyFill="1" applyBorder="1" applyAlignment="1" applyProtection="1">
      <alignment horizontal="center"/>
      <protection hidden="1"/>
    </xf>
    <xf numFmtId="2" fontId="17" fillId="39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hidden="1"/>
    </xf>
    <xf numFmtId="0" fontId="18" fillId="39" borderId="13" xfId="0" applyFont="1" applyFill="1" applyBorder="1" applyAlignment="1" applyProtection="1">
      <alignment horizontal="center"/>
      <protection locked="0"/>
    </xf>
    <xf numFmtId="2" fontId="18" fillId="39" borderId="15" xfId="0" applyNumberFormat="1" applyFont="1" applyFill="1" applyBorder="1" applyAlignment="1" applyProtection="1">
      <alignment horizontal="center"/>
      <protection locked="0"/>
    </xf>
    <xf numFmtId="2" fontId="17" fillId="39" borderId="22" xfId="0" applyNumberFormat="1" applyFont="1" applyFill="1" applyBorder="1" applyAlignment="1">
      <alignment horizontal="center"/>
    </xf>
    <xf numFmtId="0" fontId="18" fillId="39" borderId="13" xfId="0" applyNumberFormat="1" applyFont="1" applyFill="1" applyBorder="1" applyAlignment="1" applyProtection="1">
      <alignment horizontal="center"/>
      <protection locked="0"/>
    </xf>
    <xf numFmtId="0" fontId="17" fillId="39" borderId="22" xfId="0" applyFont="1" applyFill="1" applyBorder="1" applyAlignment="1">
      <alignment horizontal="center"/>
    </xf>
    <xf numFmtId="49" fontId="18" fillId="39" borderId="13" xfId="0" applyNumberFormat="1" applyFont="1" applyFill="1" applyBorder="1" applyAlignment="1" applyProtection="1">
      <alignment horizontal="center"/>
      <protection locked="0"/>
    </xf>
    <xf numFmtId="0" fontId="16" fillId="0" borderId="68" xfId="0" applyFont="1" applyFill="1" applyBorder="1" applyAlignment="1" applyProtection="1">
      <alignment horizontal="center"/>
      <protection hidden="1"/>
    </xf>
    <xf numFmtId="0" fontId="17" fillId="39" borderId="16" xfId="0" applyFont="1" applyFill="1" applyBorder="1" applyAlignment="1">
      <alignment horizontal="center"/>
    </xf>
    <xf numFmtId="2" fontId="18" fillId="39" borderId="24" xfId="0" applyNumberFormat="1" applyFont="1" applyFill="1" applyBorder="1" applyAlignment="1" applyProtection="1">
      <alignment horizontal="center"/>
      <protection locked="0"/>
    </xf>
    <xf numFmtId="0" fontId="18" fillId="0" borderId="49" xfId="0" applyFont="1" applyFill="1" applyBorder="1" applyAlignment="1" applyProtection="1">
      <alignment horizontal="center"/>
      <protection hidden="1"/>
    </xf>
    <xf numFmtId="0" fontId="19" fillId="34" borderId="23" xfId="0" applyFont="1" applyFill="1" applyBorder="1" applyAlignment="1" applyProtection="1">
      <alignment horizontal="center"/>
      <protection hidden="1"/>
    </xf>
    <xf numFmtId="2" fontId="17" fillId="35" borderId="24" xfId="0" applyNumberFormat="1" applyFont="1" applyFill="1" applyBorder="1" applyAlignment="1" applyProtection="1">
      <alignment horizontal="center"/>
      <protection hidden="1"/>
    </xf>
    <xf numFmtId="0" fontId="18" fillId="39" borderId="16" xfId="0" applyFont="1" applyFill="1" applyBorder="1" applyAlignment="1" applyProtection="1">
      <alignment horizontal="center"/>
      <protection locked="0"/>
    </xf>
    <xf numFmtId="2" fontId="18" fillId="39" borderId="35" xfId="0" applyNumberFormat="1" applyFont="1" applyFill="1" applyBorder="1" applyAlignment="1" applyProtection="1">
      <alignment horizontal="center"/>
      <protection locked="0"/>
    </xf>
    <xf numFmtId="0" fontId="7" fillId="36" borderId="19" xfId="0" applyFont="1" applyFill="1" applyBorder="1" applyAlignment="1" applyProtection="1">
      <alignment horizontal="left"/>
      <protection hidden="1" locked="0"/>
    </xf>
    <xf numFmtId="0" fontId="7" fillId="36" borderId="44" xfId="0" applyFont="1" applyFill="1" applyBorder="1" applyAlignment="1" applyProtection="1">
      <alignment horizontal="left"/>
      <protection hidden="1" locked="0"/>
    </xf>
    <xf numFmtId="0" fontId="14" fillId="0" borderId="119" xfId="0" applyFont="1" applyFill="1" applyBorder="1" applyAlignment="1">
      <alignment horizontal="left" vertical="center" shrinkToFit="1"/>
    </xf>
    <xf numFmtId="0" fontId="14" fillId="0" borderId="122" xfId="0" applyFont="1" applyFill="1" applyBorder="1" applyAlignment="1">
      <alignment horizontal="left" vertical="center" shrinkToFit="1"/>
    </xf>
    <xf numFmtId="0" fontId="14" fillId="0" borderId="114" xfId="0" applyFont="1" applyFill="1" applyBorder="1" applyAlignment="1">
      <alignment horizontal="left" vertical="center" shrinkToFit="1"/>
    </xf>
    <xf numFmtId="0" fontId="14" fillId="0" borderId="120" xfId="0" applyFont="1" applyFill="1" applyBorder="1" applyAlignment="1">
      <alignment horizontal="left" vertical="center" shrinkToFit="1"/>
    </xf>
    <xf numFmtId="0" fontId="14" fillId="0" borderId="123" xfId="0" applyFont="1" applyFill="1" applyBorder="1" applyAlignment="1">
      <alignment horizontal="left" vertical="center" shrinkToFit="1"/>
    </xf>
    <xf numFmtId="0" fontId="14" fillId="0" borderId="121" xfId="0" applyFont="1" applyFill="1" applyBorder="1" applyAlignment="1">
      <alignment horizontal="left" vertical="center" shrinkToFit="1"/>
    </xf>
    <xf numFmtId="0" fontId="14" fillId="0" borderId="121" xfId="0" applyFont="1" applyFill="1" applyBorder="1" applyAlignment="1">
      <alignment horizontal="left" vertical="center" shrinkToFit="1"/>
    </xf>
    <xf numFmtId="0" fontId="14" fillId="0" borderId="130" xfId="0" applyFont="1" applyFill="1" applyBorder="1" applyAlignment="1">
      <alignment horizontal="left" vertical="center" shrinkToFit="1"/>
    </xf>
    <xf numFmtId="0" fontId="14" fillId="0" borderId="131" xfId="0" applyFont="1" applyFill="1" applyBorder="1" applyAlignment="1">
      <alignment horizontal="left" vertical="center" shrinkToFit="1"/>
    </xf>
    <xf numFmtId="0" fontId="14" fillId="0" borderId="110" xfId="0" applyFont="1" applyFill="1" applyBorder="1" applyAlignment="1">
      <alignment horizontal="left" vertical="center" shrinkToFit="1"/>
    </xf>
    <xf numFmtId="0" fontId="14" fillId="0" borderId="124" xfId="0" applyFont="1" applyFill="1" applyBorder="1" applyAlignment="1">
      <alignment horizontal="left" vertical="center" shrinkToFit="1"/>
    </xf>
    <xf numFmtId="0" fontId="14" fillId="0" borderId="132" xfId="0" applyFont="1" applyFill="1" applyBorder="1" applyAlignment="1">
      <alignment horizontal="left" vertical="center" shrinkToFit="1"/>
    </xf>
    <xf numFmtId="0" fontId="4" fillId="0" borderId="57" xfId="0" applyFont="1" applyBorder="1" applyAlignment="1">
      <alignment horizontal="center" wrapText="1"/>
    </xf>
    <xf numFmtId="0" fontId="3" fillId="0" borderId="57" xfId="0" applyFont="1" applyFill="1" applyBorder="1" applyAlignment="1" applyProtection="1">
      <alignment horizontal="center"/>
      <protection hidden="1"/>
    </xf>
    <xf numFmtId="0" fontId="4" fillId="0" borderId="57" xfId="0" applyFont="1" applyFill="1" applyBorder="1" applyAlignment="1">
      <alignment horizontal="center"/>
    </xf>
    <xf numFmtId="2" fontId="3" fillId="39" borderId="56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12" fillId="37" borderId="42" xfId="0" applyFont="1" applyFill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23" fillId="37" borderId="134" xfId="0" applyFont="1" applyFill="1" applyBorder="1" applyAlignment="1">
      <alignment horizontal="center"/>
    </xf>
    <xf numFmtId="0" fontId="23" fillId="0" borderId="135" xfId="0" applyFont="1" applyBorder="1" applyAlignment="1">
      <alignment horizontal="center"/>
    </xf>
    <xf numFmtId="0" fontId="20" fillId="0" borderId="26" xfId="0" applyFont="1" applyBorder="1" applyAlignment="1" applyProtection="1">
      <alignment horizontal="center"/>
      <protection locked="0"/>
    </xf>
    <xf numFmtId="0" fontId="25" fillId="37" borderId="58" xfId="0" applyFont="1" applyFill="1" applyBorder="1" applyAlignment="1">
      <alignment horizontal="center" vertical="center"/>
    </xf>
    <xf numFmtId="0" fontId="21" fillId="0" borderId="136" xfId="0" applyFont="1" applyBorder="1" applyAlignment="1">
      <alignment horizontal="center" vertical="center"/>
    </xf>
    <xf numFmtId="0" fontId="21" fillId="37" borderId="134" xfId="0" applyFont="1" applyFill="1" applyBorder="1" applyAlignment="1">
      <alignment horizontal="center" vertical="center"/>
    </xf>
    <xf numFmtId="0" fontId="20" fillId="0" borderId="135" xfId="0" applyFont="1" applyBorder="1" applyAlignment="1" applyProtection="1">
      <alignment horizontal="center"/>
      <protection locked="0"/>
    </xf>
    <xf numFmtId="0" fontId="2" fillId="37" borderId="134" xfId="0" applyFont="1" applyFill="1" applyBorder="1" applyAlignment="1">
      <alignment horizontal="center"/>
    </xf>
    <xf numFmtId="0" fontId="2" fillId="0" borderId="135" xfId="0" applyFont="1" applyBorder="1" applyAlignment="1" applyProtection="1">
      <alignment horizontal="center"/>
      <protection locked="0"/>
    </xf>
    <xf numFmtId="0" fontId="15" fillId="0" borderId="135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 vertical="center"/>
    </xf>
    <xf numFmtId="0" fontId="6" fillId="37" borderId="58" xfId="0" applyFont="1" applyFill="1" applyBorder="1" applyAlignment="1" applyProtection="1">
      <alignment horizontal="center" shrinkToFit="1"/>
      <protection hidden="1" locked="0"/>
    </xf>
    <xf numFmtId="0" fontId="6" fillId="37" borderId="59" xfId="0" applyFont="1" applyFill="1" applyBorder="1" applyAlignment="1" applyProtection="1">
      <alignment horizontal="center" shrinkToFit="1"/>
      <protection hidden="1" locked="0"/>
    </xf>
    <xf numFmtId="0" fontId="4" fillId="0" borderId="59" xfId="0" applyFont="1" applyBorder="1" applyAlignment="1" applyProtection="1">
      <alignment horizontal="center" shrinkToFit="1"/>
      <protection locked="0"/>
    </xf>
    <xf numFmtId="0" fontId="4" fillId="0" borderId="36" xfId="0" applyFont="1" applyBorder="1" applyAlignment="1" applyProtection="1">
      <alignment horizontal="center" shrinkToFit="1"/>
      <protection locked="0"/>
    </xf>
    <xf numFmtId="0" fontId="2" fillId="37" borderId="39" xfId="0" applyFont="1" applyFill="1" applyBorder="1" applyAlignment="1">
      <alignment horizontal="center"/>
    </xf>
    <xf numFmtId="0" fontId="2" fillId="37" borderId="137" xfId="0" applyFont="1" applyFill="1" applyBorder="1" applyAlignment="1">
      <alignment horizontal="center"/>
    </xf>
    <xf numFmtId="0" fontId="2" fillId="37" borderId="40" xfId="0" applyFont="1" applyFill="1" applyBorder="1" applyAlignment="1">
      <alignment horizontal="center"/>
    </xf>
    <xf numFmtId="0" fontId="6" fillId="37" borderId="62" xfId="0" applyFont="1" applyFill="1" applyBorder="1" applyAlignment="1" applyProtection="1">
      <alignment horizontal="center" shrinkToFit="1"/>
      <protection hidden="1" locked="0"/>
    </xf>
    <xf numFmtId="0" fontId="6" fillId="37" borderId="64" xfId="0" applyFont="1" applyFill="1" applyBorder="1" applyAlignment="1" applyProtection="1">
      <alignment horizontal="center" shrinkToFit="1"/>
      <protection hidden="1" locked="0"/>
    </xf>
    <xf numFmtId="0" fontId="4" fillId="0" borderId="64" xfId="0" applyFont="1" applyBorder="1" applyAlignment="1" applyProtection="1">
      <alignment horizontal="center" shrinkToFit="1"/>
      <protection locked="0"/>
    </xf>
    <xf numFmtId="0" fontId="4" fillId="0" borderId="37" xfId="0" applyFont="1" applyBorder="1" applyAlignment="1" applyProtection="1">
      <alignment horizontal="center" shrinkToFit="1"/>
      <protection locked="0"/>
    </xf>
    <xf numFmtId="0" fontId="15" fillId="0" borderId="51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6" fillId="37" borderId="60" xfId="0" applyFont="1" applyFill="1" applyBorder="1" applyAlignment="1" applyProtection="1">
      <alignment horizontal="center" shrinkToFit="1"/>
      <protection hidden="1" locked="0"/>
    </xf>
    <xf numFmtId="0" fontId="6" fillId="37" borderId="61" xfId="0" applyFont="1" applyFill="1" applyBorder="1" applyAlignment="1" applyProtection="1">
      <alignment horizontal="center" shrinkToFit="1"/>
      <protection hidden="1" locked="0"/>
    </xf>
    <xf numFmtId="173" fontId="4" fillId="0" borderId="61" xfId="0" applyNumberFormat="1" applyFont="1" applyBorder="1" applyAlignment="1" applyProtection="1">
      <alignment horizontal="center" shrinkToFit="1"/>
      <protection locked="0"/>
    </xf>
    <xf numFmtId="173" fontId="4" fillId="0" borderId="41" xfId="0" applyNumberFormat="1" applyFont="1" applyBorder="1" applyAlignment="1" applyProtection="1">
      <alignment horizontal="center" shrinkToFit="1"/>
      <protection locked="0"/>
    </xf>
    <xf numFmtId="0" fontId="7" fillId="36" borderId="17" xfId="0" applyFont="1" applyFill="1" applyBorder="1" applyAlignment="1" applyProtection="1">
      <alignment horizontal="center"/>
      <protection hidden="1" locked="0"/>
    </xf>
    <xf numFmtId="0" fontId="7" fillId="36" borderId="57" xfId="0" applyFont="1" applyFill="1" applyBorder="1" applyAlignment="1" applyProtection="1">
      <alignment horizontal="center"/>
      <protection hidden="1" locked="0"/>
    </xf>
    <xf numFmtId="0" fontId="7" fillId="36" borderId="43" xfId="0" applyFont="1" applyFill="1" applyBorder="1" applyAlignment="1" applyProtection="1">
      <alignment horizontal="center"/>
      <protection hidden="1" locked="0"/>
    </xf>
    <xf numFmtId="0" fontId="7" fillId="33" borderId="17" xfId="0" applyFont="1" applyFill="1" applyBorder="1" applyAlignment="1" applyProtection="1">
      <alignment horizontal="center"/>
      <protection hidden="1" locked="0"/>
    </xf>
    <xf numFmtId="0" fontId="4" fillId="33" borderId="56" xfId="0" applyFont="1" applyFill="1" applyBorder="1" applyAlignment="1" applyProtection="1">
      <alignment horizontal="center"/>
      <protection hidden="1"/>
    </xf>
    <xf numFmtId="0" fontId="7" fillId="36" borderId="80" xfId="0" applyFont="1" applyFill="1" applyBorder="1" applyAlignment="1" applyProtection="1">
      <alignment horizontal="center" wrapText="1"/>
      <protection hidden="1"/>
    </xf>
    <xf numFmtId="0" fontId="7" fillId="36" borderId="49" xfId="0" applyFont="1" applyFill="1" applyBorder="1" applyAlignment="1" applyProtection="1">
      <alignment horizontal="center" wrapText="1"/>
      <protection hidden="1"/>
    </xf>
    <xf numFmtId="0" fontId="7" fillId="36" borderId="17" xfId="0" applyFont="1" applyFill="1" applyBorder="1" applyAlignment="1" applyProtection="1">
      <alignment horizontal="center"/>
      <protection hidden="1"/>
    </xf>
    <xf numFmtId="0" fontId="7" fillId="36" borderId="43" xfId="0" applyFont="1" applyFill="1" applyBorder="1" applyAlignment="1" applyProtection="1">
      <alignment horizontal="center"/>
      <protection hidden="1"/>
    </xf>
    <xf numFmtId="0" fontId="7" fillId="36" borderId="56" xfId="0" applyFont="1" applyFill="1" applyBorder="1" applyAlignment="1" applyProtection="1">
      <alignment horizontal="center" wrapText="1"/>
      <protection hidden="1"/>
    </xf>
    <xf numFmtId="0" fontId="7" fillId="36" borderId="35" xfId="0" applyFont="1" applyFill="1" applyBorder="1" applyAlignment="1" applyProtection="1">
      <alignment horizontal="center" wrapText="1"/>
      <protection hidden="1"/>
    </xf>
    <xf numFmtId="0" fontId="6" fillId="36" borderId="17" xfId="0" applyFont="1" applyFill="1" applyBorder="1" applyAlignment="1">
      <alignment horizontal="center"/>
    </xf>
    <xf numFmtId="0" fontId="6" fillId="36" borderId="56" xfId="0" applyFont="1" applyFill="1" applyBorder="1" applyAlignment="1">
      <alignment horizontal="center"/>
    </xf>
    <xf numFmtId="0" fontId="6" fillId="37" borderId="58" xfId="0" applyFont="1" applyFill="1" applyBorder="1" applyAlignment="1" applyProtection="1">
      <alignment horizontal="center"/>
      <protection hidden="1" locked="0"/>
    </xf>
    <xf numFmtId="0" fontId="6" fillId="37" borderId="59" xfId="0" applyFont="1" applyFill="1" applyBorder="1" applyAlignment="1" applyProtection="1">
      <alignment horizontal="center"/>
      <protection hidden="1" locked="0"/>
    </xf>
    <xf numFmtId="0" fontId="6" fillId="37" borderId="62" xfId="0" applyFont="1" applyFill="1" applyBorder="1" applyAlignment="1" applyProtection="1">
      <alignment horizontal="center"/>
      <protection hidden="1" locked="0"/>
    </xf>
    <xf numFmtId="0" fontId="6" fillId="37" borderId="64" xfId="0" applyFont="1" applyFill="1" applyBorder="1" applyAlignment="1" applyProtection="1">
      <alignment horizontal="center"/>
      <protection hidden="1" locked="0"/>
    </xf>
    <xf numFmtId="0" fontId="6" fillId="37" borderId="60" xfId="0" applyFont="1" applyFill="1" applyBorder="1" applyAlignment="1" applyProtection="1">
      <alignment horizontal="center"/>
      <protection hidden="1" locked="0"/>
    </xf>
    <xf numFmtId="0" fontId="6" fillId="37" borderId="61" xfId="0" applyFont="1" applyFill="1" applyBorder="1" applyAlignment="1" applyProtection="1">
      <alignment horizontal="center"/>
      <protection hidden="1" locked="0"/>
    </xf>
    <xf numFmtId="0" fontId="7" fillId="33" borderId="56" xfId="0" applyFont="1" applyFill="1" applyBorder="1" applyAlignment="1" applyProtection="1">
      <alignment horizontal="center"/>
      <protection hidden="1" locked="0"/>
    </xf>
    <xf numFmtId="0" fontId="4" fillId="0" borderId="138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2" fontId="4" fillId="0" borderId="139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2" fontId="4" fillId="0" borderId="76" xfId="0" applyNumberFormat="1" applyFont="1" applyBorder="1" applyAlignment="1" applyProtection="1">
      <alignment horizontal="center"/>
      <protection locked="0"/>
    </xf>
    <xf numFmtId="173" fontId="4" fillId="0" borderId="140" xfId="0" applyNumberFormat="1" applyFont="1" applyBorder="1" applyAlignment="1" applyProtection="1">
      <alignment horizontal="center"/>
      <protection locked="0"/>
    </xf>
    <xf numFmtId="173" fontId="4" fillId="0" borderId="54" xfId="0" applyNumberFormat="1" applyFont="1" applyBorder="1" applyAlignment="1" applyProtection="1">
      <alignment horizontal="center"/>
      <protection locked="0"/>
    </xf>
    <xf numFmtId="173" fontId="4" fillId="0" borderId="53" xfId="0" applyNumberFormat="1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7" fillId="36" borderId="80" xfId="0" applyFont="1" applyFill="1" applyBorder="1" applyAlignment="1" applyProtection="1">
      <alignment horizontal="center" vertical="center" wrapText="1"/>
      <protection hidden="1"/>
    </xf>
    <xf numFmtId="0" fontId="7" fillId="36" borderId="49" xfId="0" applyFont="1" applyFill="1" applyBorder="1" applyAlignment="1" applyProtection="1">
      <alignment horizontal="center" vertical="center" wrapText="1"/>
      <protection hidden="1"/>
    </xf>
    <xf numFmtId="0" fontId="7" fillId="36" borderId="56" xfId="0" applyFont="1" applyFill="1" applyBorder="1" applyAlignment="1" applyProtection="1">
      <alignment horizontal="center" vertical="center" wrapText="1"/>
      <protection hidden="1"/>
    </xf>
    <xf numFmtId="0" fontId="7" fillId="36" borderId="35" xfId="0" applyFont="1" applyFill="1" applyBorder="1" applyAlignment="1" applyProtection="1">
      <alignment horizontal="center" vertical="center" wrapText="1"/>
      <protection hidden="1"/>
    </xf>
    <xf numFmtId="0" fontId="7" fillId="36" borderId="57" xfId="0" applyFont="1" applyFill="1" applyBorder="1" applyAlignment="1" applyProtection="1">
      <alignment horizontal="center"/>
      <protection hidden="1"/>
    </xf>
    <xf numFmtId="0" fontId="7" fillId="36" borderId="56" xfId="0" applyFont="1" applyFill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7" fillId="36" borderId="141" xfId="0" applyFont="1" applyFill="1" applyBorder="1" applyAlignment="1" applyProtection="1">
      <alignment horizontal="center" vertical="center" wrapText="1"/>
      <protection hidden="1" locked="0"/>
    </xf>
    <xf numFmtId="0" fontId="7" fillId="36" borderId="142" xfId="0" applyFont="1" applyFill="1" applyBorder="1" applyAlignment="1" applyProtection="1">
      <alignment horizontal="center" vertical="center" wrapText="1"/>
      <protection hidden="1" locked="0"/>
    </xf>
    <xf numFmtId="0" fontId="13" fillId="36" borderId="39" xfId="0" applyFont="1" applyFill="1" applyBorder="1" applyAlignment="1">
      <alignment horizontal="center"/>
    </xf>
    <xf numFmtId="0" fontId="13" fillId="36" borderId="137" xfId="0" applyFont="1" applyFill="1" applyBorder="1" applyAlignment="1">
      <alignment horizontal="center"/>
    </xf>
    <xf numFmtId="0" fontId="13" fillId="36" borderId="40" xfId="0" applyFont="1" applyFill="1" applyBorder="1" applyAlignment="1">
      <alignment horizontal="center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4" fontId="4" fillId="0" borderId="61" xfId="0" applyNumberFormat="1" applyFont="1" applyBorder="1" applyAlignment="1" applyProtection="1">
      <alignment horizontal="center"/>
      <protection locked="0"/>
    </xf>
    <xf numFmtId="14" fontId="4" fillId="0" borderId="41" xfId="0" applyNumberFormat="1" applyFont="1" applyBorder="1" applyAlignment="1" applyProtection="1">
      <alignment horizontal="center"/>
      <protection locked="0"/>
    </xf>
    <xf numFmtId="0" fontId="7" fillId="36" borderId="58" xfId="0" applyFont="1" applyFill="1" applyBorder="1" applyAlignment="1" applyProtection="1">
      <alignment horizontal="center"/>
      <protection hidden="1"/>
    </xf>
    <xf numFmtId="0" fontId="7" fillId="36" borderId="59" xfId="0" applyFont="1" applyFill="1" applyBorder="1" applyAlignment="1" applyProtection="1">
      <alignment horizontal="center"/>
      <protection hidden="1"/>
    </xf>
    <xf numFmtId="0" fontId="7" fillId="36" borderId="36" xfId="0" applyFont="1" applyFill="1" applyBorder="1" applyAlignment="1" applyProtection="1">
      <alignment horizontal="center"/>
      <protection hidden="1"/>
    </xf>
    <xf numFmtId="0" fontId="7" fillId="36" borderId="58" xfId="0" applyFont="1" applyFill="1" applyBorder="1" applyAlignment="1" applyProtection="1">
      <alignment horizontal="center"/>
      <protection hidden="1" locked="0"/>
    </xf>
    <xf numFmtId="0" fontId="7" fillId="36" borderId="59" xfId="0" applyFont="1" applyFill="1" applyBorder="1" applyAlignment="1" applyProtection="1">
      <alignment horizontal="center"/>
      <protection hidden="1" locked="0"/>
    </xf>
    <xf numFmtId="0" fontId="7" fillId="36" borderId="36" xfId="0" applyFont="1" applyFill="1" applyBorder="1" applyAlignment="1" applyProtection="1">
      <alignment horizontal="center"/>
      <protection hidden="1" locked="0"/>
    </xf>
    <xf numFmtId="0" fontId="4" fillId="0" borderId="36" xfId="0" applyFont="1" applyBorder="1" applyAlignment="1" applyProtection="1">
      <alignment horizontal="center"/>
      <protection hidden="1"/>
    </xf>
    <xf numFmtId="174" fontId="4" fillId="0" borderId="61" xfId="0" applyNumberFormat="1" applyFont="1" applyBorder="1" applyAlignment="1" applyProtection="1">
      <alignment horizontal="center"/>
      <protection locked="0"/>
    </xf>
    <xf numFmtId="174" fontId="4" fillId="0" borderId="41" xfId="0" applyNumberFormat="1" applyFont="1" applyBorder="1" applyAlignment="1" applyProtection="1">
      <alignment horizontal="center"/>
      <protection locked="0"/>
    </xf>
    <xf numFmtId="0" fontId="7" fillId="36" borderId="56" xfId="0" applyFont="1" applyFill="1" applyBorder="1" applyAlignment="1" applyProtection="1">
      <alignment horizontal="center"/>
      <protection hidden="1" locked="0"/>
    </xf>
    <xf numFmtId="0" fontId="7" fillId="36" borderId="51" xfId="0" applyFont="1" applyFill="1" applyBorder="1" applyAlignment="1" applyProtection="1">
      <alignment horizontal="center" vertical="center"/>
      <protection hidden="1" locked="0"/>
    </xf>
    <xf numFmtId="0" fontId="7" fillId="36" borderId="108" xfId="0" applyFont="1" applyFill="1" applyBorder="1" applyAlignment="1" applyProtection="1">
      <alignment horizontal="center" vertical="center"/>
      <protection hidden="1" locked="0"/>
    </xf>
    <xf numFmtId="0" fontId="7" fillId="36" borderId="50" xfId="0" applyFont="1" applyFill="1" applyBorder="1" applyAlignment="1" applyProtection="1">
      <alignment horizontal="center" vertical="center"/>
      <protection hidden="1" locked="0"/>
    </xf>
    <xf numFmtId="0" fontId="7" fillId="36" borderId="0" xfId="0" applyFont="1" applyFill="1" applyBorder="1" applyAlignment="1" applyProtection="1">
      <alignment horizontal="center" vertical="center"/>
      <protection hidden="1" locked="0"/>
    </xf>
    <xf numFmtId="2" fontId="4" fillId="0" borderId="64" xfId="0" applyNumberFormat="1" applyFont="1" applyBorder="1" applyAlignment="1" applyProtection="1">
      <alignment horizontal="center"/>
      <protection/>
    </xf>
    <xf numFmtId="2" fontId="4" fillId="0" borderId="37" xfId="0" applyNumberFormat="1" applyFont="1" applyBorder="1" applyAlignment="1" applyProtection="1">
      <alignment horizontal="center"/>
      <protection/>
    </xf>
    <xf numFmtId="14" fontId="4" fillId="0" borderId="61" xfId="0" applyNumberFormat="1" applyFont="1" applyBorder="1" applyAlignment="1" applyProtection="1">
      <alignment horizontal="center"/>
      <protection/>
    </xf>
    <xf numFmtId="14" fontId="4" fillId="0" borderId="41" xfId="0" applyNumberFormat="1" applyFont="1" applyBorder="1" applyAlignment="1" applyProtection="1">
      <alignment horizontal="center"/>
      <protection/>
    </xf>
    <xf numFmtId="0" fontId="7" fillId="36" borderId="51" xfId="0" applyFont="1" applyFill="1" applyBorder="1" applyAlignment="1" applyProtection="1">
      <alignment horizontal="center"/>
      <protection hidden="1"/>
    </xf>
    <xf numFmtId="0" fontId="7" fillId="36" borderId="50" xfId="0" applyFont="1" applyFill="1" applyBorder="1" applyAlignment="1" applyProtection="1">
      <alignment horizontal="center"/>
      <protection hidden="1"/>
    </xf>
    <xf numFmtId="0" fontId="7" fillId="36" borderId="75" xfId="0" applyFont="1" applyFill="1" applyBorder="1" applyAlignment="1" applyProtection="1">
      <alignment horizontal="center"/>
      <protection hidden="1"/>
    </xf>
    <xf numFmtId="0" fontId="7" fillId="36" borderId="51" xfId="0" applyFont="1" applyFill="1" applyBorder="1" applyAlignment="1" applyProtection="1">
      <alignment horizontal="center"/>
      <protection hidden="1" locked="0"/>
    </xf>
    <xf numFmtId="0" fontId="4" fillId="0" borderId="75" xfId="0" applyFont="1" applyBorder="1" applyAlignment="1" applyProtection="1">
      <alignment horizontal="center"/>
      <protection hidden="1"/>
    </xf>
    <xf numFmtId="0" fontId="22" fillId="0" borderId="143" xfId="0" applyFont="1" applyBorder="1" applyAlignment="1">
      <alignment horizontal="center" vertical="center"/>
    </xf>
    <xf numFmtId="0" fontId="22" fillId="0" borderId="144" xfId="0" applyFont="1" applyBorder="1" applyAlignment="1">
      <alignment horizontal="center" vertical="center"/>
    </xf>
    <xf numFmtId="0" fontId="22" fillId="0" borderId="145" xfId="0" applyFont="1" applyBorder="1" applyAlignment="1">
      <alignment horizontal="center" vertical="center"/>
    </xf>
    <xf numFmtId="0" fontId="7" fillId="36" borderId="146" xfId="0" applyFont="1" applyFill="1" applyBorder="1" applyAlignment="1" applyProtection="1">
      <alignment horizontal="center" wrapText="1"/>
      <protection hidden="1"/>
    </xf>
    <xf numFmtId="0" fontId="7" fillId="36" borderId="147" xfId="0" applyFont="1" applyFill="1" applyBorder="1" applyAlignment="1" applyProtection="1">
      <alignment horizontal="center" wrapText="1"/>
      <protection hidden="1"/>
    </xf>
    <xf numFmtId="174" fontId="4" fillId="0" borderId="61" xfId="0" applyNumberFormat="1" applyFont="1" applyBorder="1" applyAlignment="1" applyProtection="1">
      <alignment horizontal="center"/>
      <protection/>
    </xf>
    <xf numFmtId="174" fontId="4" fillId="0" borderId="41" xfId="0" applyNumberFormat="1" applyFont="1" applyBorder="1" applyAlignment="1" applyProtection="1">
      <alignment horizontal="center"/>
      <protection/>
    </xf>
    <xf numFmtId="173" fontId="4" fillId="0" borderId="61" xfId="0" applyNumberFormat="1" applyFont="1" applyBorder="1" applyAlignment="1" applyProtection="1">
      <alignment horizontal="center"/>
      <protection locked="0"/>
    </xf>
    <xf numFmtId="173" fontId="4" fillId="0" borderId="41" xfId="0" applyNumberFormat="1" applyFont="1" applyBorder="1" applyAlignment="1" applyProtection="1">
      <alignment horizont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" fillId="37" borderId="51" xfId="0" applyFont="1" applyFill="1" applyBorder="1" applyAlignment="1">
      <alignment horizontal="center"/>
    </xf>
    <xf numFmtId="0" fontId="2" fillId="37" borderId="75" xfId="0" applyFont="1" applyFill="1" applyBorder="1" applyAlignment="1">
      <alignment horizontal="center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7" fillId="36" borderId="50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7" fillId="36" borderId="51" xfId="0" applyFont="1" applyFill="1" applyBorder="1" applyAlignment="1" applyProtection="1">
      <alignment horizontal="center" vertical="center" wrapText="1"/>
      <protection hidden="1"/>
    </xf>
    <xf numFmtId="0" fontId="7" fillId="36" borderId="108" xfId="0" applyFont="1" applyFill="1" applyBorder="1" applyAlignment="1" applyProtection="1">
      <alignment horizontal="center" vertical="center" wrapText="1"/>
      <protection hidden="1"/>
    </xf>
    <xf numFmtId="0" fontId="7" fillId="36" borderId="25" xfId="0" applyFont="1" applyFill="1" applyBorder="1" applyAlignment="1" applyProtection="1">
      <alignment horizontal="center" vertical="center" wrapText="1"/>
      <protection hidden="1"/>
    </xf>
    <xf numFmtId="0" fontId="7" fillId="36" borderId="14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>
      <alignment horizontal="center" vertical="center"/>
    </xf>
    <xf numFmtId="0" fontId="7" fillId="36" borderId="20" xfId="0" applyFont="1" applyFill="1" applyBorder="1" applyAlignment="1" applyProtection="1">
      <alignment horizontal="center" wrapText="1"/>
      <protection hidden="1"/>
    </xf>
    <xf numFmtId="0" fontId="12" fillId="37" borderId="58" xfId="0" applyFont="1" applyFill="1" applyBorder="1" applyAlignment="1">
      <alignment horizontal="center"/>
    </xf>
    <xf numFmtId="0" fontId="12" fillId="37" borderId="5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6" xfId="0" applyBorder="1" applyAlignment="1">
      <alignment horizontal="center"/>
    </xf>
    <xf numFmtId="2" fontId="4" fillId="0" borderId="64" xfId="0" applyNumberFormat="1" applyFont="1" applyBorder="1" applyAlignment="1" applyProtection="1">
      <alignment horizontal="center" shrinkToFit="1"/>
      <protection locked="0"/>
    </xf>
    <xf numFmtId="2" fontId="4" fillId="0" borderId="37" xfId="0" applyNumberFormat="1" applyFont="1" applyBorder="1" applyAlignment="1" applyProtection="1">
      <alignment horizontal="center" shrinkToFit="1"/>
      <protection locked="0"/>
    </xf>
    <xf numFmtId="0" fontId="20" fillId="0" borderId="51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14" fontId="4" fillId="0" borderId="61" xfId="0" applyNumberFormat="1" applyFont="1" applyBorder="1" applyAlignment="1" applyProtection="1">
      <alignment horizontal="center" shrinkToFit="1"/>
      <protection locked="0"/>
    </xf>
    <xf numFmtId="14" fontId="4" fillId="0" borderId="41" xfId="0" applyNumberFormat="1" applyFont="1" applyBorder="1" applyAlignment="1" applyProtection="1">
      <alignment horizontal="center" shrinkToFi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hclm.es/Documents%20and%20Settings\Cefe\Mis%20documentos\HIPICA\FEDERACION\COMPETICIONES\SALTOS\CONCURSOS%202010\3&#186;%20CSNB%20TOLEDO\100306_Ju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5"/>
      <sheetName val="1,30"/>
      <sheetName val="1,20"/>
      <sheetName val="1,10"/>
      <sheetName val="0,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7.8515625" style="0" customWidth="1"/>
    <col min="2" max="2" width="18.28125" style="0" customWidth="1"/>
    <col min="3" max="3" width="24.8515625" style="0" customWidth="1"/>
    <col min="4" max="4" width="10.00390625" style="0" customWidth="1"/>
    <col min="5" max="5" width="8.57421875" style="0" customWidth="1"/>
    <col min="6" max="6" width="9.140625" style="0" customWidth="1"/>
    <col min="7" max="7" width="8.28125" style="0" customWidth="1"/>
    <col min="8" max="8" width="7.8515625" style="0" customWidth="1"/>
    <col min="9" max="9" width="8.57421875" style="0" customWidth="1"/>
    <col min="10" max="10" width="7.28125" style="0" customWidth="1"/>
    <col min="11" max="11" width="8.7109375" style="0" customWidth="1"/>
    <col min="12" max="12" width="8.421875" style="0" customWidth="1"/>
    <col min="13" max="13" width="9.28125" style="0" customWidth="1"/>
  </cols>
  <sheetData>
    <row r="1" spans="1:13" ht="12.7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3.5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5.75" thickBot="1">
      <c r="A4" s="130"/>
      <c r="B4" s="45" t="s">
        <v>0</v>
      </c>
      <c r="C4" s="25"/>
      <c r="D4" s="456" t="s">
        <v>2</v>
      </c>
      <c r="E4" s="457"/>
      <c r="F4" s="458" t="s">
        <v>432</v>
      </c>
      <c r="G4" s="458"/>
      <c r="H4" s="459"/>
      <c r="I4" s="25"/>
      <c r="J4" s="25"/>
      <c r="K4" s="460" t="s">
        <v>1</v>
      </c>
      <c r="L4" s="461"/>
      <c r="M4" s="462"/>
    </row>
    <row r="5" spans="1:13" ht="15.75" thickBot="1">
      <c r="A5" s="130"/>
      <c r="B5" s="46">
        <v>10</v>
      </c>
      <c r="C5" s="25"/>
      <c r="D5" s="463" t="s">
        <v>3</v>
      </c>
      <c r="E5" s="464"/>
      <c r="F5" s="465" t="s">
        <v>62</v>
      </c>
      <c r="G5" s="465"/>
      <c r="H5" s="466"/>
      <c r="I5" s="25"/>
      <c r="J5" s="25"/>
      <c r="K5" s="467" t="s">
        <v>433</v>
      </c>
      <c r="L5" s="468"/>
      <c r="M5" s="469"/>
    </row>
    <row r="6" spans="1:13" ht="15.75" thickBot="1">
      <c r="A6" s="130"/>
      <c r="B6" s="130"/>
      <c r="C6" s="25"/>
      <c r="D6" s="473" t="s">
        <v>5</v>
      </c>
      <c r="E6" s="474"/>
      <c r="F6" s="475">
        <v>40615</v>
      </c>
      <c r="G6" s="475"/>
      <c r="H6" s="476"/>
      <c r="I6" s="25"/>
      <c r="J6" s="25"/>
      <c r="K6" s="470"/>
      <c r="L6" s="471"/>
      <c r="M6" s="472"/>
    </row>
    <row r="7" spans="1:1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.75" thickBot="1">
      <c r="A8" s="34"/>
      <c r="B8" s="31"/>
      <c r="C8" s="31"/>
      <c r="D8" s="25"/>
      <c r="E8" s="25"/>
      <c r="F8" s="25"/>
      <c r="G8" s="49"/>
      <c r="H8" s="49"/>
      <c r="I8" s="25"/>
      <c r="J8" s="25"/>
      <c r="K8" s="25"/>
      <c r="L8" s="25"/>
      <c r="M8" s="25"/>
    </row>
    <row r="9" spans="1:13" ht="15.75" thickTop="1">
      <c r="A9" s="34"/>
      <c r="B9" s="132" t="s">
        <v>4</v>
      </c>
      <c r="C9" s="51">
        <v>375</v>
      </c>
      <c r="D9" s="25"/>
      <c r="E9" s="25"/>
      <c r="F9" s="47"/>
      <c r="G9" s="49"/>
      <c r="H9" s="12"/>
      <c r="I9" s="490" t="s">
        <v>4</v>
      </c>
      <c r="J9" s="491"/>
      <c r="K9" s="491"/>
      <c r="L9" s="63">
        <v>375</v>
      </c>
      <c r="M9" s="25"/>
    </row>
    <row r="10" spans="1:13" ht="15.75" thickBot="1">
      <c r="A10" s="34"/>
      <c r="B10" s="133" t="s">
        <v>6</v>
      </c>
      <c r="C10" s="53">
        <v>580</v>
      </c>
      <c r="D10" s="12"/>
      <c r="E10" s="12"/>
      <c r="F10" s="25"/>
      <c r="G10" s="25"/>
      <c r="H10" s="25"/>
      <c r="I10" s="492" t="s">
        <v>6</v>
      </c>
      <c r="J10" s="493"/>
      <c r="K10" s="493"/>
      <c r="L10" s="64">
        <v>340</v>
      </c>
      <c r="M10" s="25"/>
    </row>
    <row r="11" spans="1:13" ht="15.75" thickBot="1">
      <c r="A11" s="34"/>
      <c r="B11" s="134" t="s">
        <v>7</v>
      </c>
      <c r="C11" s="65">
        <f>C10/C9</f>
        <v>1.5466666666666666</v>
      </c>
      <c r="D11" s="66">
        <f>ROUNDUP(IF(C11&gt;1,(C11-1)*60+60,C11*60),0)</f>
        <v>93</v>
      </c>
      <c r="E11" s="67" t="s">
        <v>8</v>
      </c>
      <c r="F11" s="12"/>
      <c r="G11" s="49"/>
      <c r="H11" s="25"/>
      <c r="I11" s="494" t="s">
        <v>7</v>
      </c>
      <c r="J11" s="495"/>
      <c r="K11" s="495"/>
      <c r="L11" s="68">
        <f>L10/L9</f>
        <v>0.9066666666666666</v>
      </c>
      <c r="M11" s="69">
        <f>ROUNDUP(IF(L11&gt;1,(L11-1)*60+60,L11*60),0)</f>
        <v>55</v>
      </c>
    </row>
    <row r="12" spans="1:13" ht="15.75" thickBot="1">
      <c r="A12" s="34"/>
      <c r="B12" s="31"/>
      <c r="C12" s="31"/>
      <c r="D12" s="30"/>
      <c r="E12" s="30"/>
      <c r="F12" s="30"/>
      <c r="G12" s="49"/>
      <c r="H12" s="25"/>
      <c r="I12" s="25"/>
      <c r="J12" s="25"/>
      <c r="K12" s="25"/>
      <c r="L12" s="25"/>
      <c r="M12" s="25"/>
    </row>
    <row r="13" spans="1:13" ht="15" customHeight="1">
      <c r="A13" s="477" t="s">
        <v>9</v>
      </c>
      <c r="B13" s="478"/>
      <c r="C13" s="479"/>
      <c r="D13" s="480" t="s">
        <v>10</v>
      </c>
      <c r="E13" s="481"/>
      <c r="F13" s="482" t="s">
        <v>12</v>
      </c>
      <c r="G13" s="484" t="s">
        <v>13</v>
      </c>
      <c r="H13" s="485"/>
      <c r="I13" s="480" t="s">
        <v>10</v>
      </c>
      <c r="J13" s="496"/>
      <c r="K13" s="486" t="s">
        <v>12</v>
      </c>
      <c r="L13" s="488" t="s">
        <v>35</v>
      </c>
      <c r="M13" s="489"/>
    </row>
    <row r="14" spans="1:13" ht="15.75" thickBot="1">
      <c r="A14" s="36" t="s">
        <v>14</v>
      </c>
      <c r="B14" s="37" t="s">
        <v>15</v>
      </c>
      <c r="C14" s="71" t="s">
        <v>20</v>
      </c>
      <c r="D14" s="72" t="s">
        <v>32</v>
      </c>
      <c r="E14" s="73" t="s">
        <v>33</v>
      </c>
      <c r="F14" s="483"/>
      <c r="G14" s="57" t="s">
        <v>21</v>
      </c>
      <c r="H14" s="75" t="s">
        <v>22</v>
      </c>
      <c r="I14" s="72" t="s">
        <v>36</v>
      </c>
      <c r="J14" s="73" t="s">
        <v>34</v>
      </c>
      <c r="K14" s="487"/>
      <c r="L14" s="57" t="s">
        <v>21</v>
      </c>
      <c r="M14" s="59" t="s">
        <v>22</v>
      </c>
    </row>
    <row r="15" spans="1:13" ht="15">
      <c r="A15" s="159">
        <v>1</v>
      </c>
      <c r="B15" s="318" t="s">
        <v>133</v>
      </c>
      <c r="C15" s="319" t="s">
        <v>134</v>
      </c>
      <c r="D15" s="284">
        <v>0</v>
      </c>
      <c r="E15" s="299">
        <v>76.93</v>
      </c>
      <c r="F15" s="76">
        <v>0</v>
      </c>
      <c r="G15" s="77">
        <v>0</v>
      </c>
      <c r="H15" s="78">
        <v>76.93</v>
      </c>
      <c r="I15" s="284">
        <v>0</v>
      </c>
      <c r="J15" s="285">
        <v>38.3</v>
      </c>
      <c r="K15" s="79">
        <v>0</v>
      </c>
      <c r="L15" s="304">
        <v>0</v>
      </c>
      <c r="M15" s="80">
        <v>38.3</v>
      </c>
    </row>
    <row r="16" spans="1:13" ht="15">
      <c r="A16" s="160">
        <v>2</v>
      </c>
      <c r="B16" s="320" t="s">
        <v>99</v>
      </c>
      <c r="C16" s="321" t="s">
        <v>100</v>
      </c>
      <c r="D16" s="200">
        <v>0</v>
      </c>
      <c r="E16" s="300">
        <v>80.01</v>
      </c>
      <c r="F16" s="81">
        <v>0</v>
      </c>
      <c r="G16" s="82">
        <v>0</v>
      </c>
      <c r="H16" s="84">
        <v>80.01</v>
      </c>
      <c r="I16" s="200">
        <v>4</v>
      </c>
      <c r="J16" s="201">
        <v>37.31</v>
      </c>
      <c r="K16" s="85">
        <v>0</v>
      </c>
      <c r="L16" s="305">
        <v>4</v>
      </c>
      <c r="M16" s="86">
        <v>37.31</v>
      </c>
    </row>
    <row r="17" spans="1:13" ht="15">
      <c r="A17" s="160">
        <v>3</v>
      </c>
      <c r="B17" s="320" t="s">
        <v>75</v>
      </c>
      <c r="C17" s="321" t="s">
        <v>76</v>
      </c>
      <c r="D17" s="200">
        <v>0</v>
      </c>
      <c r="E17" s="301">
        <v>75.6</v>
      </c>
      <c r="F17" s="81">
        <v>0</v>
      </c>
      <c r="G17" s="82">
        <v>0</v>
      </c>
      <c r="H17" s="84">
        <v>75.6</v>
      </c>
      <c r="I17" s="262">
        <v>4</v>
      </c>
      <c r="J17" s="286">
        <v>37.68</v>
      </c>
      <c r="K17" s="85">
        <v>0</v>
      </c>
      <c r="L17" s="305">
        <v>4</v>
      </c>
      <c r="M17" s="86">
        <v>37.68</v>
      </c>
    </row>
    <row r="18" spans="1:13" ht="15">
      <c r="A18" s="160">
        <v>12</v>
      </c>
      <c r="B18" s="320" t="s">
        <v>97</v>
      </c>
      <c r="C18" s="321" t="s">
        <v>98</v>
      </c>
      <c r="D18" s="200">
        <v>0</v>
      </c>
      <c r="E18" s="300">
        <v>78.11</v>
      </c>
      <c r="F18" s="81">
        <v>0</v>
      </c>
      <c r="G18" s="82">
        <v>0</v>
      </c>
      <c r="H18" s="84">
        <v>78.11</v>
      </c>
      <c r="I18" s="200">
        <v>4</v>
      </c>
      <c r="J18" s="201">
        <v>39.48</v>
      </c>
      <c r="K18" s="85">
        <v>0</v>
      </c>
      <c r="L18" s="305">
        <v>4</v>
      </c>
      <c r="M18" s="86">
        <v>39.48</v>
      </c>
    </row>
    <row r="19" spans="1:13" ht="15">
      <c r="A19" s="160">
        <v>5</v>
      </c>
      <c r="B19" s="320" t="s">
        <v>72</v>
      </c>
      <c r="C19" s="321" t="s">
        <v>73</v>
      </c>
      <c r="D19" s="262">
        <v>0</v>
      </c>
      <c r="E19" s="300">
        <v>79.68</v>
      </c>
      <c r="F19" s="81">
        <v>0</v>
      </c>
      <c r="G19" s="82">
        <v>0</v>
      </c>
      <c r="H19" s="84">
        <v>79.68</v>
      </c>
      <c r="I19" s="200">
        <v>4</v>
      </c>
      <c r="J19" s="201">
        <v>40.38</v>
      </c>
      <c r="K19" s="85">
        <v>0</v>
      </c>
      <c r="L19" s="305">
        <v>4</v>
      </c>
      <c r="M19" s="86">
        <v>40.38</v>
      </c>
    </row>
    <row r="20" spans="1:13" ht="15">
      <c r="A20" s="160">
        <v>6</v>
      </c>
      <c r="B20" s="320" t="s">
        <v>349</v>
      </c>
      <c r="C20" s="321" t="s">
        <v>67</v>
      </c>
      <c r="D20" s="262">
        <v>0</v>
      </c>
      <c r="E20" s="300">
        <v>77.61</v>
      </c>
      <c r="F20" s="81">
        <v>0</v>
      </c>
      <c r="G20" s="82">
        <v>0</v>
      </c>
      <c r="H20" s="84">
        <v>77.61</v>
      </c>
      <c r="I20" s="262">
        <v>8</v>
      </c>
      <c r="J20" s="286">
        <v>37.8</v>
      </c>
      <c r="K20" s="85">
        <v>0</v>
      </c>
      <c r="L20" s="305">
        <v>8</v>
      </c>
      <c r="M20" s="86">
        <v>37.8</v>
      </c>
    </row>
    <row r="21" spans="1:13" ht="15">
      <c r="A21" s="160">
        <v>7</v>
      </c>
      <c r="B21" s="320" t="s">
        <v>78</v>
      </c>
      <c r="C21" s="321" t="s">
        <v>79</v>
      </c>
      <c r="D21" s="200">
        <v>0</v>
      </c>
      <c r="E21" s="300">
        <v>76.7</v>
      </c>
      <c r="F21" s="81">
        <v>0</v>
      </c>
      <c r="G21" s="82">
        <v>0</v>
      </c>
      <c r="H21" s="84">
        <v>76.7</v>
      </c>
      <c r="I21" s="200">
        <v>8</v>
      </c>
      <c r="J21" s="201">
        <v>42.72</v>
      </c>
      <c r="K21" s="85">
        <v>0</v>
      </c>
      <c r="L21" s="305">
        <v>8</v>
      </c>
      <c r="M21" s="86">
        <v>42.72</v>
      </c>
    </row>
    <row r="22" spans="1:13" ht="15">
      <c r="A22" s="160">
        <v>8</v>
      </c>
      <c r="B22" s="320" t="s">
        <v>332</v>
      </c>
      <c r="C22" s="321" t="s">
        <v>351</v>
      </c>
      <c r="D22" s="302">
        <v>0</v>
      </c>
      <c r="E22" s="300">
        <v>77.36</v>
      </c>
      <c r="F22" s="81">
        <v>0</v>
      </c>
      <c r="G22" s="82">
        <v>0</v>
      </c>
      <c r="H22" s="84">
        <v>77.36</v>
      </c>
      <c r="I22" s="200">
        <v>12</v>
      </c>
      <c r="J22" s="201">
        <v>46.16</v>
      </c>
      <c r="K22" s="85">
        <v>0</v>
      </c>
      <c r="L22" s="305">
        <v>12</v>
      </c>
      <c r="M22" s="86">
        <v>46.16</v>
      </c>
    </row>
    <row r="23" spans="1:13" ht="15">
      <c r="A23" s="160">
        <v>10</v>
      </c>
      <c r="B23" s="320" t="s">
        <v>66</v>
      </c>
      <c r="C23" s="321" t="s">
        <v>67</v>
      </c>
      <c r="D23" s="262">
        <v>0</v>
      </c>
      <c r="E23" s="300">
        <v>78.26</v>
      </c>
      <c r="F23" s="81">
        <v>0</v>
      </c>
      <c r="G23" s="82">
        <v>0</v>
      </c>
      <c r="H23" s="84">
        <v>78.26</v>
      </c>
      <c r="I23" s="200">
        <v>8</v>
      </c>
      <c r="J23" s="201">
        <v>58.46</v>
      </c>
      <c r="K23" s="85">
        <v>7</v>
      </c>
      <c r="L23" s="305">
        <v>15</v>
      </c>
      <c r="M23" s="86">
        <v>58.46</v>
      </c>
    </row>
    <row r="24" spans="1:13" ht="15">
      <c r="A24" s="160">
        <v>11</v>
      </c>
      <c r="B24" s="320" t="s">
        <v>331</v>
      </c>
      <c r="C24" s="321" t="s">
        <v>283</v>
      </c>
      <c r="D24" s="200">
        <v>0</v>
      </c>
      <c r="E24" s="301">
        <v>77.9</v>
      </c>
      <c r="F24" s="81">
        <v>0</v>
      </c>
      <c r="G24" s="82">
        <v>0</v>
      </c>
      <c r="H24" s="84">
        <v>77.9</v>
      </c>
      <c r="I24" s="262" t="s">
        <v>173</v>
      </c>
      <c r="J24" s="286"/>
      <c r="K24" s="85">
        <v>0</v>
      </c>
      <c r="L24" s="305" t="s">
        <v>431</v>
      </c>
      <c r="M24" s="86">
        <v>0</v>
      </c>
    </row>
    <row r="25" spans="1:13" ht="15">
      <c r="A25" s="160">
        <v>12</v>
      </c>
      <c r="B25" s="320" t="s">
        <v>164</v>
      </c>
      <c r="C25" s="321" t="s">
        <v>165</v>
      </c>
      <c r="D25" s="200">
        <v>0</v>
      </c>
      <c r="E25" s="301">
        <v>82.12</v>
      </c>
      <c r="F25" s="81">
        <v>1</v>
      </c>
      <c r="G25" s="82">
        <v>1</v>
      </c>
      <c r="H25" s="84">
        <v>82.12</v>
      </c>
      <c r="I25" s="287"/>
      <c r="J25" s="288"/>
      <c r="K25" s="85">
        <v>0</v>
      </c>
      <c r="L25" s="13">
        <v>0</v>
      </c>
      <c r="M25" s="289">
        <v>0</v>
      </c>
    </row>
    <row r="26" spans="1:13" ht="15">
      <c r="A26" s="160">
        <v>9</v>
      </c>
      <c r="B26" s="320" t="s">
        <v>348</v>
      </c>
      <c r="C26" s="321" t="s">
        <v>107</v>
      </c>
      <c r="D26" s="200">
        <v>0</v>
      </c>
      <c r="E26" s="300">
        <v>83.47</v>
      </c>
      <c r="F26" s="81">
        <v>1</v>
      </c>
      <c r="G26" s="82">
        <v>1</v>
      </c>
      <c r="H26" s="84">
        <v>83.47</v>
      </c>
      <c r="I26" s="290"/>
      <c r="J26" s="291"/>
      <c r="K26" s="85">
        <v>0</v>
      </c>
      <c r="L26" s="13">
        <v>0</v>
      </c>
      <c r="M26" s="289">
        <v>0</v>
      </c>
    </row>
    <row r="27" spans="1:13" ht="15">
      <c r="A27" s="160">
        <v>13</v>
      </c>
      <c r="B27" s="320" t="s">
        <v>336</v>
      </c>
      <c r="C27" s="321" t="s">
        <v>107</v>
      </c>
      <c r="D27" s="262">
        <v>0</v>
      </c>
      <c r="E27" s="300">
        <v>84.1</v>
      </c>
      <c r="F27" s="81">
        <v>1</v>
      </c>
      <c r="G27" s="82">
        <v>1</v>
      </c>
      <c r="H27" s="84">
        <v>84.1</v>
      </c>
      <c r="I27" s="287"/>
      <c r="J27" s="288"/>
      <c r="K27" s="85">
        <v>0</v>
      </c>
      <c r="L27" s="13">
        <v>0</v>
      </c>
      <c r="M27" s="289">
        <v>0</v>
      </c>
    </row>
    <row r="28" spans="1:13" ht="15">
      <c r="A28" s="160">
        <v>14</v>
      </c>
      <c r="B28" s="320" t="s">
        <v>87</v>
      </c>
      <c r="C28" s="321" t="s">
        <v>88</v>
      </c>
      <c r="D28" s="262">
        <v>0</v>
      </c>
      <c r="E28" s="300">
        <v>84.82</v>
      </c>
      <c r="F28" s="81">
        <v>1</v>
      </c>
      <c r="G28" s="82">
        <v>1</v>
      </c>
      <c r="H28" s="84">
        <v>84.82</v>
      </c>
      <c r="I28" s="287"/>
      <c r="J28" s="288"/>
      <c r="K28" s="85">
        <v>0</v>
      </c>
      <c r="L28" s="13">
        <v>0</v>
      </c>
      <c r="M28" s="289">
        <v>0</v>
      </c>
    </row>
    <row r="29" spans="1:13" ht="15">
      <c r="A29" s="160">
        <v>15</v>
      </c>
      <c r="B29" s="320" t="s">
        <v>361</v>
      </c>
      <c r="C29" s="321" t="s">
        <v>360</v>
      </c>
      <c r="D29" s="200">
        <v>0</v>
      </c>
      <c r="E29" s="301">
        <v>86.77</v>
      </c>
      <c r="F29" s="81">
        <v>2</v>
      </c>
      <c r="G29" s="82">
        <v>2</v>
      </c>
      <c r="H29" s="84">
        <v>86.77</v>
      </c>
      <c r="I29" s="287"/>
      <c r="J29" s="288"/>
      <c r="K29" s="85">
        <v>0</v>
      </c>
      <c r="L29" s="13">
        <v>0</v>
      </c>
      <c r="M29" s="289">
        <v>0</v>
      </c>
    </row>
    <row r="30" spans="1:13" ht="15">
      <c r="A30" s="160">
        <v>16</v>
      </c>
      <c r="B30" s="320" t="s">
        <v>166</v>
      </c>
      <c r="C30" s="321" t="s">
        <v>120</v>
      </c>
      <c r="D30" s="200">
        <v>0</v>
      </c>
      <c r="E30" s="300">
        <v>88.08</v>
      </c>
      <c r="F30" s="81">
        <v>2</v>
      </c>
      <c r="G30" s="82">
        <v>2</v>
      </c>
      <c r="H30" s="84">
        <v>88.08</v>
      </c>
      <c r="I30" s="290"/>
      <c r="J30" s="291"/>
      <c r="K30" s="85">
        <v>0</v>
      </c>
      <c r="L30" s="13">
        <v>0</v>
      </c>
      <c r="M30" s="289">
        <v>0</v>
      </c>
    </row>
    <row r="31" spans="1:13" ht="15">
      <c r="A31" s="160">
        <v>17</v>
      </c>
      <c r="B31" s="320" t="s">
        <v>342</v>
      </c>
      <c r="C31" s="321" t="s">
        <v>277</v>
      </c>
      <c r="D31" s="200">
        <v>4</v>
      </c>
      <c r="E31" s="301">
        <v>73.04</v>
      </c>
      <c r="F31" s="81">
        <v>0</v>
      </c>
      <c r="G31" s="82">
        <v>4</v>
      </c>
      <c r="H31" s="84">
        <v>73.04</v>
      </c>
      <c r="I31" s="287"/>
      <c r="J31" s="292"/>
      <c r="K31" s="85">
        <v>0</v>
      </c>
      <c r="L31" s="13">
        <v>0</v>
      </c>
      <c r="M31" s="289">
        <v>0</v>
      </c>
    </row>
    <row r="32" spans="1:13" ht="15">
      <c r="A32" s="160">
        <v>18</v>
      </c>
      <c r="B32" s="320" t="s">
        <v>85</v>
      </c>
      <c r="C32" s="321" t="s">
        <v>86</v>
      </c>
      <c r="D32" s="200">
        <v>4</v>
      </c>
      <c r="E32" s="300">
        <v>74.49</v>
      </c>
      <c r="F32" s="81">
        <v>0</v>
      </c>
      <c r="G32" s="82">
        <v>4</v>
      </c>
      <c r="H32" s="84">
        <v>74.49</v>
      </c>
      <c r="I32" s="293"/>
      <c r="J32" s="294"/>
      <c r="K32" s="85">
        <v>0</v>
      </c>
      <c r="L32" s="13">
        <v>0</v>
      </c>
      <c r="M32" s="289">
        <v>0</v>
      </c>
    </row>
    <row r="33" spans="1:13" ht="15">
      <c r="A33" s="160">
        <v>19</v>
      </c>
      <c r="B33" s="320" t="s">
        <v>70</v>
      </c>
      <c r="C33" s="321" t="s">
        <v>71</v>
      </c>
      <c r="D33" s="262">
        <v>4</v>
      </c>
      <c r="E33" s="300">
        <v>75.56</v>
      </c>
      <c r="F33" s="81">
        <v>0</v>
      </c>
      <c r="G33" s="82">
        <v>4</v>
      </c>
      <c r="H33" s="84">
        <v>75.56</v>
      </c>
      <c r="I33" s="293"/>
      <c r="J33" s="294"/>
      <c r="K33" s="85">
        <v>0</v>
      </c>
      <c r="L33" s="13">
        <v>0</v>
      </c>
      <c r="M33" s="289">
        <v>0</v>
      </c>
    </row>
    <row r="34" spans="1:13" ht="15">
      <c r="A34" s="160">
        <v>20</v>
      </c>
      <c r="B34" s="320" t="s">
        <v>77</v>
      </c>
      <c r="C34" s="321" t="s">
        <v>76</v>
      </c>
      <c r="D34" s="200">
        <v>4</v>
      </c>
      <c r="E34" s="301">
        <v>75.79</v>
      </c>
      <c r="F34" s="81">
        <v>0</v>
      </c>
      <c r="G34" s="82">
        <v>4</v>
      </c>
      <c r="H34" s="84">
        <v>75.79</v>
      </c>
      <c r="I34" s="290"/>
      <c r="J34" s="295"/>
      <c r="K34" s="85">
        <v>0</v>
      </c>
      <c r="L34" s="13">
        <v>0</v>
      </c>
      <c r="M34" s="289">
        <v>0</v>
      </c>
    </row>
    <row r="35" spans="1:13" ht="15">
      <c r="A35" s="160">
        <v>21</v>
      </c>
      <c r="B35" s="320" t="s">
        <v>121</v>
      </c>
      <c r="C35" s="321" t="s">
        <v>122</v>
      </c>
      <c r="D35" s="200">
        <v>4</v>
      </c>
      <c r="E35" s="301">
        <v>76.46</v>
      </c>
      <c r="F35" s="81">
        <v>0</v>
      </c>
      <c r="G35" s="82">
        <v>4</v>
      </c>
      <c r="H35" s="84">
        <v>76.46</v>
      </c>
      <c r="I35" s="293"/>
      <c r="J35" s="294"/>
      <c r="K35" s="85">
        <v>0</v>
      </c>
      <c r="L35" s="13">
        <v>0</v>
      </c>
      <c r="M35" s="289">
        <v>0</v>
      </c>
    </row>
    <row r="36" spans="1:13" ht="15">
      <c r="A36" s="160">
        <v>22</v>
      </c>
      <c r="B36" s="320" t="s">
        <v>74</v>
      </c>
      <c r="C36" s="321" t="s">
        <v>73</v>
      </c>
      <c r="D36" s="200">
        <v>4</v>
      </c>
      <c r="E36" s="301">
        <v>76.99</v>
      </c>
      <c r="F36" s="81">
        <v>0</v>
      </c>
      <c r="G36" s="82">
        <v>4</v>
      </c>
      <c r="H36" s="84">
        <v>76.99</v>
      </c>
      <c r="I36" s="293"/>
      <c r="J36" s="294"/>
      <c r="K36" s="85">
        <v>0</v>
      </c>
      <c r="L36" s="13">
        <v>0</v>
      </c>
      <c r="M36" s="289">
        <v>0</v>
      </c>
    </row>
    <row r="37" spans="1:13" ht="15">
      <c r="A37" s="160">
        <v>23</v>
      </c>
      <c r="B37" s="320" t="s">
        <v>80</v>
      </c>
      <c r="C37" s="321" t="s">
        <v>81</v>
      </c>
      <c r="D37" s="200">
        <v>4</v>
      </c>
      <c r="E37" s="300">
        <v>77.43</v>
      </c>
      <c r="F37" s="81">
        <v>0</v>
      </c>
      <c r="G37" s="82">
        <v>4</v>
      </c>
      <c r="H37" s="84">
        <v>77.43</v>
      </c>
      <c r="I37" s="293"/>
      <c r="J37" s="294"/>
      <c r="K37" s="85">
        <v>0</v>
      </c>
      <c r="L37" s="13">
        <v>0</v>
      </c>
      <c r="M37" s="289">
        <v>0</v>
      </c>
    </row>
    <row r="38" spans="1:13" ht="15">
      <c r="A38" s="160">
        <v>24</v>
      </c>
      <c r="B38" s="320" t="s">
        <v>89</v>
      </c>
      <c r="C38" s="321" t="s">
        <v>86</v>
      </c>
      <c r="D38" s="200">
        <v>4</v>
      </c>
      <c r="E38" s="300">
        <v>78.25</v>
      </c>
      <c r="F38" s="81">
        <v>0</v>
      </c>
      <c r="G38" s="82">
        <v>4</v>
      </c>
      <c r="H38" s="84">
        <v>78.25</v>
      </c>
      <c r="I38" s="293"/>
      <c r="J38" s="294"/>
      <c r="K38" s="85">
        <v>0</v>
      </c>
      <c r="L38" s="13">
        <v>0</v>
      </c>
      <c r="M38" s="289">
        <v>0</v>
      </c>
    </row>
    <row r="39" spans="1:13" ht="15">
      <c r="A39" s="160">
        <v>25</v>
      </c>
      <c r="B39" s="320" t="s">
        <v>344</v>
      </c>
      <c r="C39" s="321" t="s">
        <v>355</v>
      </c>
      <c r="D39" s="262">
        <v>4</v>
      </c>
      <c r="E39" s="300">
        <v>78.36</v>
      </c>
      <c r="F39" s="81">
        <v>0</v>
      </c>
      <c r="G39" s="82">
        <v>4</v>
      </c>
      <c r="H39" s="84">
        <v>78.36</v>
      </c>
      <c r="I39" s="290"/>
      <c r="J39" s="295"/>
      <c r="K39" s="85">
        <v>0</v>
      </c>
      <c r="L39" s="13">
        <v>0</v>
      </c>
      <c r="M39" s="289">
        <v>0</v>
      </c>
    </row>
    <row r="40" spans="1:13" ht="15">
      <c r="A40" s="160">
        <v>26</v>
      </c>
      <c r="B40" s="320" t="s">
        <v>93</v>
      </c>
      <c r="C40" s="321" t="s">
        <v>94</v>
      </c>
      <c r="D40" s="200">
        <v>4</v>
      </c>
      <c r="E40" s="301">
        <v>78.73</v>
      </c>
      <c r="F40" s="81">
        <v>0</v>
      </c>
      <c r="G40" s="82">
        <v>4</v>
      </c>
      <c r="H40" s="84">
        <v>78.73</v>
      </c>
      <c r="I40" s="287"/>
      <c r="J40" s="288"/>
      <c r="K40" s="85">
        <v>0</v>
      </c>
      <c r="L40" s="13">
        <v>0</v>
      </c>
      <c r="M40" s="289">
        <v>0</v>
      </c>
    </row>
    <row r="41" spans="1:13" ht="15">
      <c r="A41" s="160">
        <v>27</v>
      </c>
      <c r="B41" s="320" t="s">
        <v>128</v>
      </c>
      <c r="C41" s="321" t="s">
        <v>129</v>
      </c>
      <c r="D41" s="200">
        <v>4</v>
      </c>
      <c r="E41" s="300">
        <v>78.8</v>
      </c>
      <c r="F41" s="81">
        <v>0</v>
      </c>
      <c r="G41" s="82">
        <v>4</v>
      </c>
      <c r="H41" s="84">
        <v>78.8</v>
      </c>
      <c r="I41" s="293"/>
      <c r="J41" s="294"/>
      <c r="K41" s="85">
        <v>0</v>
      </c>
      <c r="L41" s="13">
        <v>0</v>
      </c>
      <c r="M41" s="289">
        <v>0</v>
      </c>
    </row>
    <row r="42" spans="1:13" ht="15">
      <c r="A42" s="160">
        <v>28</v>
      </c>
      <c r="B42" s="320" t="s">
        <v>119</v>
      </c>
      <c r="C42" s="321" t="s">
        <v>120</v>
      </c>
      <c r="D42" s="200">
        <v>4</v>
      </c>
      <c r="E42" s="301">
        <v>79.99</v>
      </c>
      <c r="F42" s="81">
        <v>0</v>
      </c>
      <c r="G42" s="82">
        <v>4</v>
      </c>
      <c r="H42" s="84">
        <v>79.99</v>
      </c>
      <c r="I42" s="287"/>
      <c r="J42" s="288"/>
      <c r="K42" s="85">
        <v>0</v>
      </c>
      <c r="L42" s="13">
        <v>0</v>
      </c>
      <c r="M42" s="289">
        <v>0</v>
      </c>
    </row>
    <row r="43" spans="1:13" ht="15">
      <c r="A43" s="160">
        <v>29</v>
      </c>
      <c r="B43" s="320" t="s">
        <v>347</v>
      </c>
      <c r="C43" s="321" t="s">
        <v>356</v>
      </c>
      <c r="D43" s="200">
        <v>4</v>
      </c>
      <c r="E43" s="300">
        <v>80.5</v>
      </c>
      <c r="F43" s="81">
        <v>0</v>
      </c>
      <c r="G43" s="82">
        <v>4</v>
      </c>
      <c r="H43" s="84">
        <v>80.5</v>
      </c>
      <c r="I43" s="290"/>
      <c r="J43" s="295"/>
      <c r="K43" s="85">
        <v>0</v>
      </c>
      <c r="L43" s="13">
        <v>0</v>
      </c>
      <c r="M43" s="289">
        <v>0</v>
      </c>
    </row>
    <row r="44" spans="1:13" ht="15">
      <c r="A44" s="160">
        <v>30</v>
      </c>
      <c r="B44" s="320" t="s">
        <v>104</v>
      </c>
      <c r="C44" s="321" t="s">
        <v>105</v>
      </c>
      <c r="D44" s="200">
        <v>4</v>
      </c>
      <c r="E44" s="301">
        <v>80.71</v>
      </c>
      <c r="F44" s="81">
        <v>0</v>
      </c>
      <c r="G44" s="82">
        <v>4</v>
      </c>
      <c r="H44" s="84">
        <v>80.71</v>
      </c>
      <c r="I44" s="293"/>
      <c r="J44" s="294"/>
      <c r="K44" s="85">
        <v>0</v>
      </c>
      <c r="L44" s="13">
        <v>0</v>
      </c>
      <c r="M44" s="289">
        <v>0</v>
      </c>
    </row>
    <row r="45" spans="1:13" ht="15">
      <c r="A45" s="160">
        <v>31</v>
      </c>
      <c r="B45" s="320" t="s">
        <v>157</v>
      </c>
      <c r="C45" s="321" t="s">
        <v>158</v>
      </c>
      <c r="D45" s="262">
        <v>4</v>
      </c>
      <c r="E45" s="300">
        <v>80.73</v>
      </c>
      <c r="F45" s="81">
        <v>0</v>
      </c>
      <c r="G45" s="82">
        <v>4</v>
      </c>
      <c r="H45" s="84">
        <v>80.73</v>
      </c>
      <c r="I45" s="287"/>
      <c r="J45" s="288"/>
      <c r="K45" s="85">
        <v>0</v>
      </c>
      <c r="L45" s="13">
        <v>0</v>
      </c>
      <c r="M45" s="289">
        <v>0</v>
      </c>
    </row>
    <row r="46" spans="1:13" ht="15">
      <c r="A46" s="160">
        <v>32</v>
      </c>
      <c r="B46" s="320" t="s">
        <v>333</v>
      </c>
      <c r="C46" s="321" t="s">
        <v>67</v>
      </c>
      <c r="D46" s="200">
        <v>4</v>
      </c>
      <c r="E46" s="301">
        <v>80.82</v>
      </c>
      <c r="F46" s="81">
        <v>0</v>
      </c>
      <c r="G46" s="82">
        <v>4</v>
      </c>
      <c r="H46" s="84">
        <v>80.82</v>
      </c>
      <c r="I46" s="287"/>
      <c r="J46" s="288"/>
      <c r="K46" s="85">
        <v>0</v>
      </c>
      <c r="L46" s="13">
        <v>0</v>
      </c>
      <c r="M46" s="289">
        <v>0</v>
      </c>
    </row>
    <row r="47" spans="1:13" ht="15">
      <c r="A47" s="160">
        <v>33</v>
      </c>
      <c r="B47" s="320" t="s">
        <v>162</v>
      </c>
      <c r="C47" s="321" t="s">
        <v>163</v>
      </c>
      <c r="D47" s="200">
        <v>4</v>
      </c>
      <c r="E47" s="301">
        <v>81.38</v>
      </c>
      <c r="F47" s="81">
        <v>0</v>
      </c>
      <c r="G47" s="82">
        <v>4</v>
      </c>
      <c r="H47" s="84">
        <v>81.38</v>
      </c>
      <c r="I47" s="293"/>
      <c r="J47" s="294"/>
      <c r="K47" s="85">
        <v>0</v>
      </c>
      <c r="L47" s="13">
        <v>0</v>
      </c>
      <c r="M47" s="289">
        <v>0</v>
      </c>
    </row>
    <row r="48" spans="1:13" ht="15">
      <c r="A48" s="160">
        <v>34</v>
      </c>
      <c r="B48" s="320" t="s">
        <v>170</v>
      </c>
      <c r="C48" s="321" t="s">
        <v>143</v>
      </c>
      <c r="D48" s="200">
        <v>4</v>
      </c>
      <c r="E48" s="300">
        <v>81.56</v>
      </c>
      <c r="F48" s="81">
        <v>0</v>
      </c>
      <c r="G48" s="82">
        <v>4</v>
      </c>
      <c r="H48" s="84">
        <v>81.56</v>
      </c>
      <c r="I48" s="293"/>
      <c r="J48" s="294"/>
      <c r="K48" s="85">
        <v>0</v>
      </c>
      <c r="L48" s="13">
        <v>0</v>
      </c>
      <c r="M48" s="289">
        <v>0</v>
      </c>
    </row>
    <row r="49" spans="1:13" ht="15">
      <c r="A49" s="160">
        <v>35</v>
      </c>
      <c r="B49" s="320" t="s">
        <v>334</v>
      </c>
      <c r="C49" s="321" t="s">
        <v>352</v>
      </c>
      <c r="D49" s="200">
        <v>4</v>
      </c>
      <c r="E49" s="300">
        <v>81.76</v>
      </c>
      <c r="F49" s="81">
        <v>0</v>
      </c>
      <c r="G49" s="82">
        <v>4</v>
      </c>
      <c r="H49" s="84">
        <v>81.76</v>
      </c>
      <c r="I49" s="293"/>
      <c r="J49" s="294"/>
      <c r="K49" s="85">
        <v>0</v>
      </c>
      <c r="L49" s="13">
        <v>0</v>
      </c>
      <c r="M49" s="289">
        <v>0</v>
      </c>
    </row>
    <row r="50" spans="1:13" ht="15">
      <c r="A50" s="160">
        <v>36</v>
      </c>
      <c r="B50" s="320" t="s">
        <v>141</v>
      </c>
      <c r="C50" s="321" t="s">
        <v>88</v>
      </c>
      <c r="D50" s="200">
        <v>4</v>
      </c>
      <c r="E50" s="300">
        <v>83.28</v>
      </c>
      <c r="F50" s="81">
        <v>1</v>
      </c>
      <c r="G50" s="82">
        <v>5</v>
      </c>
      <c r="H50" s="84">
        <v>83.28</v>
      </c>
      <c r="I50" s="293"/>
      <c r="J50" s="294"/>
      <c r="K50" s="85">
        <v>0</v>
      </c>
      <c r="L50" s="13">
        <v>0</v>
      </c>
      <c r="M50" s="289">
        <v>0</v>
      </c>
    </row>
    <row r="51" spans="1:13" ht="15">
      <c r="A51" s="160">
        <v>37</v>
      </c>
      <c r="B51" s="320" t="s">
        <v>132</v>
      </c>
      <c r="C51" s="321" t="s">
        <v>127</v>
      </c>
      <c r="D51" s="200">
        <v>4</v>
      </c>
      <c r="E51" s="300">
        <v>83.6</v>
      </c>
      <c r="F51" s="81">
        <v>1</v>
      </c>
      <c r="G51" s="82">
        <v>5</v>
      </c>
      <c r="H51" s="84">
        <v>83.6</v>
      </c>
      <c r="I51" s="290"/>
      <c r="J51" s="295"/>
      <c r="K51" s="85">
        <v>0</v>
      </c>
      <c r="L51" s="13">
        <v>0</v>
      </c>
      <c r="M51" s="289">
        <v>0</v>
      </c>
    </row>
    <row r="52" spans="1:13" ht="15">
      <c r="A52" s="160">
        <v>38</v>
      </c>
      <c r="B52" s="320" t="s">
        <v>155</v>
      </c>
      <c r="C52" s="321" t="s">
        <v>156</v>
      </c>
      <c r="D52" s="262">
        <v>4</v>
      </c>
      <c r="E52" s="300">
        <v>85</v>
      </c>
      <c r="F52" s="81">
        <v>1</v>
      </c>
      <c r="G52" s="82">
        <v>5</v>
      </c>
      <c r="H52" s="84">
        <v>85</v>
      </c>
      <c r="I52" s="293"/>
      <c r="J52" s="294"/>
      <c r="K52" s="85">
        <v>0</v>
      </c>
      <c r="L52" s="13">
        <v>0</v>
      </c>
      <c r="M52" s="289">
        <v>0</v>
      </c>
    </row>
    <row r="53" spans="1:13" ht="15">
      <c r="A53" s="160">
        <v>39</v>
      </c>
      <c r="B53" s="320" t="s">
        <v>335</v>
      </c>
      <c r="C53" s="321" t="s">
        <v>353</v>
      </c>
      <c r="D53" s="200">
        <v>4</v>
      </c>
      <c r="E53" s="300">
        <v>85.18</v>
      </c>
      <c r="F53" s="81">
        <v>1</v>
      </c>
      <c r="G53" s="82">
        <v>5</v>
      </c>
      <c r="H53" s="84">
        <v>85.18</v>
      </c>
      <c r="I53" s="293"/>
      <c r="J53" s="294"/>
      <c r="K53" s="85">
        <v>0</v>
      </c>
      <c r="L53" s="13">
        <v>0</v>
      </c>
      <c r="M53" s="289">
        <v>0</v>
      </c>
    </row>
    <row r="54" spans="1:13" ht="15">
      <c r="A54" s="160">
        <v>40</v>
      </c>
      <c r="B54" s="320" t="s">
        <v>84</v>
      </c>
      <c r="C54" s="321" t="s">
        <v>76</v>
      </c>
      <c r="D54" s="200">
        <v>8</v>
      </c>
      <c r="E54" s="301">
        <v>76.48</v>
      </c>
      <c r="F54" s="81">
        <v>0</v>
      </c>
      <c r="G54" s="82">
        <v>8</v>
      </c>
      <c r="H54" s="84">
        <v>76.48</v>
      </c>
      <c r="I54" s="287"/>
      <c r="J54" s="292"/>
      <c r="K54" s="85">
        <v>0</v>
      </c>
      <c r="L54" s="13">
        <v>0</v>
      </c>
      <c r="M54" s="289">
        <v>0</v>
      </c>
    </row>
    <row r="55" spans="1:13" ht="15">
      <c r="A55" s="160">
        <v>41</v>
      </c>
      <c r="B55" s="320" t="s">
        <v>145</v>
      </c>
      <c r="C55" s="321" t="s">
        <v>146</v>
      </c>
      <c r="D55" s="200">
        <v>8</v>
      </c>
      <c r="E55" s="301">
        <v>77.35</v>
      </c>
      <c r="F55" s="81">
        <v>0</v>
      </c>
      <c r="G55" s="82">
        <v>8</v>
      </c>
      <c r="H55" s="84">
        <v>77.35</v>
      </c>
      <c r="I55" s="290"/>
      <c r="J55" s="295"/>
      <c r="K55" s="85">
        <v>0</v>
      </c>
      <c r="L55" s="13">
        <v>0</v>
      </c>
      <c r="M55" s="289">
        <v>0</v>
      </c>
    </row>
    <row r="56" spans="1:13" ht="15">
      <c r="A56" s="317">
        <v>42</v>
      </c>
      <c r="B56" s="320" t="s">
        <v>345</v>
      </c>
      <c r="C56" s="321" t="s">
        <v>352</v>
      </c>
      <c r="D56" s="307">
        <v>8</v>
      </c>
      <c r="E56" s="308">
        <v>78.15</v>
      </c>
      <c r="F56" s="309">
        <v>0</v>
      </c>
      <c r="G56" s="310">
        <v>8</v>
      </c>
      <c r="H56" s="311">
        <v>78.15</v>
      </c>
      <c r="I56" s="312"/>
      <c r="J56" s="313"/>
      <c r="K56" s="314">
        <v>0</v>
      </c>
      <c r="L56" s="306">
        <v>0</v>
      </c>
      <c r="M56" s="315">
        <v>0</v>
      </c>
    </row>
    <row r="57" spans="1:13" ht="15">
      <c r="A57" s="160">
        <v>43</v>
      </c>
      <c r="B57" s="320" t="s">
        <v>147</v>
      </c>
      <c r="C57" s="321" t="s">
        <v>131</v>
      </c>
      <c r="D57" s="262">
        <v>8</v>
      </c>
      <c r="E57" s="300">
        <v>79.65</v>
      </c>
      <c r="F57" s="81">
        <v>0</v>
      </c>
      <c r="G57" s="82">
        <v>8</v>
      </c>
      <c r="H57" s="84">
        <v>79.65</v>
      </c>
      <c r="I57" s="316"/>
      <c r="J57" s="288"/>
      <c r="K57" s="85">
        <v>0</v>
      </c>
      <c r="L57" s="13">
        <v>0</v>
      </c>
      <c r="M57" s="289">
        <v>0</v>
      </c>
    </row>
    <row r="58" spans="1:13" ht="15">
      <c r="A58" s="160">
        <v>44</v>
      </c>
      <c r="B58" s="320" t="s">
        <v>341</v>
      </c>
      <c r="C58" s="321" t="s">
        <v>351</v>
      </c>
      <c r="D58" s="262">
        <v>8</v>
      </c>
      <c r="E58" s="300">
        <v>80.23</v>
      </c>
      <c r="F58" s="81">
        <v>0</v>
      </c>
      <c r="G58" s="82">
        <v>8</v>
      </c>
      <c r="H58" s="84">
        <v>80.23</v>
      </c>
      <c r="I58" s="316"/>
      <c r="J58" s="288"/>
      <c r="K58" s="85">
        <v>0</v>
      </c>
      <c r="L58" s="13">
        <v>0</v>
      </c>
      <c r="M58" s="289">
        <v>0</v>
      </c>
    </row>
    <row r="59" spans="1:13" ht="15">
      <c r="A59" s="160">
        <v>45</v>
      </c>
      <c r="B59" s="320" t="s">
        <v>115</v>
      </c>
      <c r="C59" s="321" t="s">
        <v>116</v>
      </c>
      <c r="D59" s="262">
        <v>8</v>
      </c>
      <c r="E59" s="300">
        <v>80.44</v>
      </c>
      <c r="F59" s="81">
        <v>0</v>
      </c>
      <c r="G59" s="82">
        <v>8</v>
      </c>
      <c r="H59" s="84">
        <v>80.44</v>
      </c>
      <c r="I59" s="316"/>
      <c r="J59" s="288"/>
      <c r="K59" s="85">
        <v>0</v>
      </c>
      <c r="L59" s="13">
        <v>0</v>
      </c>
      <c r="M59" s="289">
        <v>0</v>
      </c>
    </row>
    <row r="60" spans="1:13" ht="15">
      <c r="A60" s="160">
        <v>46</v>
      </c>
      <c r="B60" s="320" t="s">
        <v>366</v>
      </c>
      <c r="C60" s="321" t="s">
        <v>278</v>
      </c>
      <c r="D60" s="262">
        <v>8</v>
      </c>
      <c r="E60" s="300">
        <v>80.88</v>
      </c>
      <c r="F60" s="81">
        <v>0</v>
      </c>
      <c r="G60" s="82">
        <v>8</v>
      </c>
      <c r="H60" s="84">
        <v>80.88</v>
      </c>
      <c r="I60" s="316"/>
      <c r="J60" s="288"/>
      <c r="K60" s="85">
        <v>0</v>
      </c>
      <c r="L60" s="13">
        <v>0</v>
      </c>
      <c r="M60" s="289">
        <v>0</v>
      </c>
    </row>
    <row r="61" spans="1:13" ht="15">
      <c r="A61" s="160">
        <v>47</v>
      </c>
      <c r="B61" s="320" t="s">
        <v>346</v>
      </c>
      <c r="C61" s="321" t="s">
        <v>354</v>
      </c>
      <c r="D61" s="262">
        <v>8</v>
      </c>
      <c r="E61" s="300">
        <v>81.22</v>
      </c>
      <c r="F61" s="81">
        <v>0</v>
      </c>
      <c r="G61" s="82">
        <v>8</v>
      </c>
      <c r="H61" s="84">
        <v>81.22</v>
      </c>
      <c r="I61" s="316"/>
      <c r="J61" s="288"/>
      <c r="K61" s="85">
        <v>0</v>
      </c>
      <c r="L61" s="13">
        <v>0</v>
      </c>
      <c r="M61" s="289">
        <v>0</v>
      </c>
    </row>
    <row r="62" spans="1:13" ht="15">
      <c r="A62" s="160">
        <v>48</v>
      </c>
      <c r="B62" s="320" t="s">
        <v>136</v>
      </c>
      <c r="C62" s="321" t="s">
        <v>105</v>
      </c>
      <c r="D62" s="262">
        <v>8</v>
      </c>
      <c r="E62" s="300">
        <v>81.32</v>
      </c>
      <c r="F62" s="81">
        <v>0</v>
      </c>
      <c r="G62" s="82">
        <v>8</v>
      </c>
      <c r="H62" s="84">
        <v>81.32</v>
      </c>
      <c r="I62" s="316"/>
      <c r="J62" s="288"/>
      <c r="K62" s="85">
        <v>0</v>
      </c>
      <c r="L62" s="13">
        <v>0</v>
      </c>
      <c r="M62" s="289">
        <v>0</v>
      </c>
    </row>
    <row r="63" spans="1:13" ht="15">
      <c r="A63" s="160">
        <v>49</v>
      </c>
      <c r="B63" s="320" t="s">
        <v>109</v>
      </c>
      <c r="C63" s="321" t="s">
        <v>110</v>
      </c>
      <c r="D63" s="262">
        <v>8</v>
      </c>
      <c r="E63" s="300">
        <v>82.19</v>
      </c>
      <c r="F63" s="81">
        <v>1</v>
      </c>
      <c r="G63" s="82">
        <v>9</v>
      </c>
      <c r="H63" s="84">
        <v>82.19</v>
      </c>
      <c r="I63" s="316"/>
      <c r="J63" s="288"/>
      <c r="K63" s="85">
        <v>0</v>
      </c>
      <c r="L63" s="13">
        <v>0</v>
      </c>
      <c r="M63" s="289">
        <v>0</v>
      </c>
    </row>
    <row r="64" spans="1:13" ht="15">
      <c r="A64" s="160">
        <v>50</v>
      </c>
      <c r="B64" s="320" t="s">
        <v>108</v>
      </c>
      <c r="C64" s="321" t="s">
        <v>83</v>
      </c>
      <c r="D64" s="262">
        <v>8</v>
      </c>
      <c r="E64" s="300">
        <v>82.63</v>
      </c>
      <c r="F64" s="81">
        <v>1</v>
      </c>
      <c r="G64" s="82">
        <v>9</v>
      </c>
      <c r="H64" s="84">
        <v>82.63</v>
      </c>
      <c r="I64" s="316"/>
      <c r="J64" s="288"/>
      <c r="K64" s="85">
        <v>0</v>
      </c>
      <c r="L64" s="13">
        <v>0</v>
      </c>
      <c r="M64" s="289">
        <v>0</v>
      </c>
    </row>
    <row r="65" spans="1:13" ht="15">
      <c r="A65" s="160">
        <v>51</v>
      </c>
      <c r="B65" s="320" t="s">
        <v>113</v>
      </c>
      <c r="C65" s="321" t="s">
        <v>114</v>
      </c>
      <c r="D65" s="262">
        <v>8</v>
      </c>
      <c r="E65" s="300">
        <v>82.72</v>
      </c>
      <c r="F65" s="81">
        <v>1</v>
      </c>
      <c r="G65" s="82">
        <v>9</v>
      </c>
      <c r="H65" s="84">
        <v>82.72</v>
      </c>
      <c r="I65" s="316"/>
      <c r="J65" s="288"/>
      <c r="K65" s="85">
        <v>0</v>
      </c>
      <c r="L65" s="13">
        <v>0</v>
      </c>
      <c r="M65" s="289">
        <v>0</v>
      </c>
    </row>
    <row r="66" spans="1:13" ht="15">
      <c r="A66" s="160">
        <v>52</v>
      </c>
      <c r="B66" s="320" t="s">
        <v>142</v>
      </c>
      <c r="C66" s="321" t="s">
        <v>143</v>
      </c>
      <c r="D66" s="262">
        <v>8</v>
      </c>
      <c r="E66" s="300">
        <v>85.02</v>
      </c>
      <c r="F66" s="81">
        <v>1</v>
      </c>
      <c r="G66" s="82">
        <v>9</v>
      </c>
      <c r="H66" s="84">
        <v>85.02</v>
      </c>
      <c r="I66" s="316"/>
      <c r="J66" s="288"/>
      <c r="K66" s="85">
        <v>0</v>
      </c>
      <c r="L66" s="13">
        <v>0</v>
      </c>
      <c r="M66" s="289">
        <v>0</v>
      </c>
    </row>
    <row r="67" spans="1:13" ht="15">
      <c r="A67" s="160">
        <v>53</v>
      </c>
      <c r="B67" s="320" t="s">
        <v>161</v>
      </c>
      <c r="C67" s="321" t="s">
        <v>83</v>
      </c>
      <c r="D67" s="262">
        <v>8</v>
      </c>
      <c r="E67" s="300">
        <v>85.07</v>
      </c>
      <c r="F67" s="81">
        <v>1</v>
      </c>
      <c r="G67" s="82">
        <v>9</v>
      </c>
      <c r="H67" s="84">
        <v>85.07</v>
      </c>
      <c r="I67" s="316"/>
      <c r="J67" s="288"/>
      <c r="K67" s="85">
        <v>0</v>
      </c>
      <c r="L67" s="13">
        <v>0</v>
      </c>
      <c r="M67" s="289">
        <v>0</v>
      </c>
    </row>
    <row r="68" spans="1:13" ht="15">
      <c r="A68" s="160">
        <v>54</v>
      </c>
      <c r="B68" s="320" t="s">
        <v>343</v>
      </c>
      <c r="C68" s="321" t="s">
        <v>116</v>
      </c>
      <c r="D68" s="262">
        <v>8</v>
      </c>
      <c r="E68" s="300">
        <v>85.22</v>
      </c>
      <c r="F68" s="81">
        <v>1</v>
      </c>
      <c r="G68" s="82">
        <v>9</v>
      </c>
      <c r="H68" s="84">
        <v>85.22</v>
      </c>
      <c r="I68" s="316"/>
      <c r="J68" s="288"/>
      <c r="K68" s="85">
        <v>0</v>
      </c>
      <c r="L68" s="13">
        <v>0</v>
      </c>
      <c r="M68" s="289">
        <v>0</v>
      </c>
    </row>
    <row r="69" spans="1:13" ht="15">
      <c r="A69" s="160">
        <v>55</v>
      </c>
      <c r="B69" s="320" t="s">
        <v>123</v>
      </c>
      <c r="C69" s="321" t="s">
        <v>124</v>
      </c>
      <c r="D69" s="262">
        <v>8</v>
      </c>
      <c r="E69" s="300">
        <v>86.33</v>
      </c>
      <c r="F69" s="81">
        <v>2</v>
      </c>
      <c r="G69" s="82">
        <v>10</v>
      </c>
      <c r="H69" s="84">
        <v>86.33</v>
      </c>
      <c r="I69" s="316"/>
      <c r="J69" s="288"/>
      <c r="K69" s="85">
        <v>0</v>
      </c>
      <c r="L69" s="13">
        <v>0</v>
      </c>
      <c r="M69" s="289">
        <v>0</v>
      </c>
    </row>
    <row r="70" spans="1:13" ht="15">
      <c r="A70" s="160">
        <v>56</v>
      </c>
      <c r="B70" s="320" t="s">
        <v>68</v>
      </c>
      <c r="C70" s="321" t="s">
        <v>69</v>
      </c>
      <c r="D70" s="262">
        <v>12</v>
      </c>
      <c r="E70" s="300">
        <v>77.21</v>
      </c>
      <c r="F70" s="81">
        <v>0</v>
      </c>
      <c r="G70" s="82">
        <v>12</v>
      </c>
      <c r="H70" s="84">
        <v>77.21</v>
      </c>
      <c r="I70" s="316"/>
      <c r="J70" s="288"/>
      <c r="K70" s="85">
        <v>0</v>
      </c>
      <c r="L70" s="13">
        <v>0</v>
      </c>
      <c r="M70" s="289">
        <v>0</v>
      </c>
    </row>
    <row r="71" spans="1:13" ht="15">
      <c r="A71" s="160">
        <v>57</v>
      </c>
      <c r="B71" s="320" t="s">
        <v>139</v>
      </c>
      <c r="C71" s="321" t="s">
        <v>140</v>
      </c>
      <c r="D71" s="262">
        <v>12</v>
      </c>
      <c r="E71" s="300">
        <v>82.8</v>
      </c>
      <c r="F71" s="81">
        <v>1</v>
      </c>
      <c r="G71" s="82">
        <v>13</v>
      </c>
      <c r="H71" s="84">
        <v>82.8</v>
      </c>
      <c r="I71" s="316"/>
      <c r="J71" s="288"/>
      <c r="K71" s="85">
        <v>0</v>
      </c>
      <c r="L71" s="13">
        <v>0</v>
      </c>
      <c r="M71" s="289">
        <v>0</v>
      </c>
    </row>
    <row r="72" spans="1:13" ht="15">
      <c r="A72" s="160">
        <v>58</v>
      </c>
      <c r="B72" s="320" t="s">
        <v>125</v>
      </c>
      <c r="C72" s="321" t="s">
        <v>114</v>
      </c>
      <c r="D72" s="262">
        <v>8</v>
      </c>
      <c r="E72" s="300">
        <v>105.41</v>
      </c>
      <c r="F72" s="81">
        <v>6</v>
      </c>
      <c r="G72" s="82">
        <v>14</v>
      </c>
      <c r="H72" s="84">
        <v>105.41</v>
      </c>
      <c r="I72" s="316"/>
      <c r="J72" s="288"/>
      <c r="K72" s="85">
        <v>0</v>
      </c>
      <c r="L72" s="13">
        <v>0</v>
      </c>
      <c r="M72" s="289">
        <v>0</v>
      </c>
    </row>
    <row r="73" spans="1:13" ht="15">
      <c r="A73" s="160">
        <v>59</v>
      </c>
      <c r="B73" s="320" t="s">
        <v>153</v>
      </c>
      <c r="C73" s="321" t="s">
        <v>154</v>
      </c>
      <c r="D73" s="262">
        <v>12</v>
      </c>
      <c r="E73" s="300">
        <v>99.89</v>
      </c>
      <c r="F73" s="81">
        <v>5</v>
      </c>
      <c r="G73" s="82">
        <v>17</v>
      </c>
      <c r="H73" s="84">
        <v>99.89</v>
      </c>
      <c r="I73" s="316"/>
      <c r="J73" s="288"/>
      <c r="K73" s="85">
        <v>0</v>
      </c>
      <c r="L73" s="13">
        <v>0</v>
      </c>
      <c r="M73" s="289">
        <v>0</v>
      </c>
    </row>
    <row r="74" spans="1:13" ht="15">
      <c r="A74" s="160">
        <v>60</v>
      </c>
      <c r="B74" s="320" t="s">
        <v>148</v>
      </c>
      <c r="C74" s="321" t="s">
        <v>149</v>
      </c>
      <c r="D74" s="262">
        <v>16</v>
      </c>
      <c r="E74" s="300">
        <v>93.56</v>
      </c>
      <c r="F74" s="81">
        <v>3</v>
      </c>
      <c r="G74" s="82">
        <v>19</v>
      </c>
      <c r="H74" s="84">
        <v>93.56</v>
      </c>
      <c r="I74" s="316"/>
      <c r="J74" s="288"/>
      <c r="K74" s="85">
        <v>0</v>
      </c>
      <c r="L74" s="13">
        <v>0</v>
      </c>
      <c r="M74" s="289">
        <v>0</v>
      </c>
    </row>
    <row r="75" spans="1:13" ht="15">
      <c r="A75" s="160">
        <v>61</v>
      </c>
      <c r="B75" s="320" t="s">
        <v>92</v>
      </c>
      <c r="C75" s="321" t="s">
        <v>81</v>
      </c>
      <c r="D75" s="262">
        <v>20</v>
      </c>
      <c r="E75" s="300">
        <v>80.79</v>
      </c>
      <c r="F75" s="81">
        <v>0</v>
      </c>
      <c r="G75" s="82">
        <v>20</v>
      </c>
      <c r="H75" s="84">
        <v>80.79</v>
      </c>
      <c r="I75" s="316"/>
      <c r="J75" s="288"/>
      <c r="K75" s="85">
        <v>0</v>
      </c>
      <c r="L75" s="13">
        <v>0</v>
      </c>
      <c r="M75" s="289">
        <v>0</v>
      </c>
    </row>
    <row r="76" spans="1:13" ht="15">
      <c r="A76" s="160">
        <v>62</v>
      </c>
      <c r="B76" s="320" t="s">
        <v>350</v>
      </c>
      <c r="C76" s="321" t="s">
        <v>355</v>
      </c>
      <c r="D76" s="262">
        <v>16</v>
      </c>
      <c r="E76" s="300">
        <v>94.47</v>
      </c>
      <c r="F76" s="81">
        <v>4</v>
      </c>
      <c r="G76" s="82">
        <v>20</v>
      </c>
      <c r="H76" s="84">
        <v>94.47</v>
      </c>
      <c r="I76" s="316"/>
      <c r="J76" s="288"/>
      <c r="K76" s="85">
        <v>0</v>
      </c>
      <c r="L76" s="13">
        <v>0</v>
      </c>
      <c r="M76" s="289">
        <v>0</v>
      </c>
    </row>
    <row r="77" spans="1:13" ht="15">
      <c r="A77" s="160">
        <v>63</v>
      </c>
      <c r="B77" s="320" t="s">
        <v>159</v>
      </c>
      <c r="C77" s="321" t="s">
        <v>160</v>
      </c>
      <c r="D77" s="262">
        <v>24</v>
      </c>
      <c r="E77" s="300">
        <v>95.67</v>
      </c>
      <c r="F77" s="81">
        <v>4</v>
      </c>
      <c r="G77" s="82">
        <v>28</v>
      </c>
      <c r="H77" s="84">
        <v>95.67</v>
      </c>
      <c r="I77" s="316"/>
      <c r="J77" s="288"/>
      <c r="K77" s="85">
        <v>0</v>
      </c>
      <c r="L77" s="13">
        <v>0</v>
      </c>
      <c r="M77" s="289">
        <v>0</v>
      </c>
    </row>
    <row r="78" spans="1:13" ht="15">
      <c r="A78" s="160">
        <v>64</v>
      </c>
      <c r="B78" s="320" t="s">
        <v>339</v>
      </c>
      <c r="C78" s="321" t="s">
        <v>353</v>
      </c>
      <c r="D78" s="262" t="s">
        <v>48</v>
      </c>
      <c r="E78" s="300"/>
      <c r="F78" s="81">
        <v>0</v>
      </c>
      <c r="G78" s="82" t="s">
        <v>330</v>
      </c>
      <c r="H78" s="84">
        <v>0</v>
      </c>
      <c r="I78" s="316"/>
      <c r="J78" s="288"/>
      <c r="K78" s="85">
        <v>0</v>
      </c>
      <c r="L78" s="13">
        <v>0</v>
      </c>
      <c r="M78" s="289">
        <v>0</v>
      </c>
    </row>
    <row r="79" spans="1:13" ht="15">
      <c r="A79" s="160">
        <v>65</v>
      </c>
      <c r="B79" s="320" t="s">
        <v>95</v>
      </c>
      <c r="C79" s="321" t="s">
        <v>96</v>
      </c>
      <c r="D79" s="262" t="s">
        <v>173</v>
      </c>
      <c r="E79" s="300"/>
      <c r="F79" s="81">
        <v>0</v>
      </c>
      <c r="G79" s="82" t="s">
        <v>431</v>
      </c>
      <c r="H79" s="84">
        <v>0</v>
      </c>
      <c r="I79" s="316"/>
      <c r="J79" s="288"/>
      <c r="K79" s="85">
        <v>0</v>
      </c>
      <c r="L79" s="13">
        <v>0</v>
      </c>
      <c r="M79" s="289">
        <v>0</v>
      </c>
    </row>
    <row r="80" spans="1:13" ht="15">
      <c r="A80" s="160">
        <v>66</v>
      </c>
      <c r="B80" s="320" t="s">
        <v>338</v>
      </c>
      <c r="C80" s="321" t="s">
        <v>354</v>
      </c>
      <c r="D80" s="262" t="s">
        <v>173</v>
      </c>
      <c r="E80" s="300"/>
      <c r="F80" s="81">
        <v>0</v>
      </c>
      <c r="G80" s="82" t="s">
        <v>431</v>
      </c>
      <c r="H80" s="84">
        <v>0</v>
      </c>
      <c r="I80" s="316"/>
      <c r="J80" s="288"/>
      <c r="K80" s="85">
        <v>0</v>
      </c>
      <c r="L80" s="13">
        <v>0</v>
      </c>
      <c r="M80" s="289">
        <v>0</v>
      </c>
    </row>
    <row r="81" spans="1:13" ht="15">
      <c r="A81" s="160">
        <v>67</v>
      </c>
      <c r="B81" s="320" t="s">
        <v>111</v>
      </c>
      <c r="C81" s="321" t="s">
        <v>112</v>
      </c>
      <c r="D81" s="262" t="s">
        <v>173</v>
      </c>
      <c r="E81" s="300"/>
      <c r="F81" s="81">
        <v>0</v>
      </c>
      <c r="G81" s="82" t="s">
        <v>431</v>
      </c>
      <c r="H81" s="84">
        <v>0</v>
      </c>
      <c r="I81" s="316"/>
      <c r="J81" s="288"/>
      <c r="K81" s="85">
        <v>0</v>
      </c>
      <c r="L81" s="13">
        <v>0</v>
      </c>
      <c r="M81" s="289">
        <v>0</v>
      </c>
    </row>
    <row r="82" spans="1:13" ht="15">
      <c r="A82" s="160">
        <v>68</v>
      </c>
      <c r="B82" s="320" t="s">
        <v>118</v>
      </c>
      <c r="C82" s="321" t="s">
        <v>98</v>
      </c>
      <c r="D82" s="262" t="s">
        <v>173</v>
      </c>
      <c r="E82" s="300"/>
      <c r="F82" s="81">
        <v>0</v>
      </c>
      <c r="G82" s="82" t="s">
        <v>431</v>
      </c>
      <c r="H82" s="84">
        <v>0</v>
      </c>
      <c r="I82" s="316"/>
      <c r="J82" s="288"/>
      <c r="K82" s="85">
        <v>0</v>
      </c>
      <c r="L82" s="13">
        <v>0</v>
      </c>
      <c r="M82" s="289">
        <v>0</v>
      </c>
    </row>
    <row r="83" spans="1:13" ht="15">
      <c r="A83" s="160">
        <v>69</v>
      </c>
      <c r="B83" s="320" t="s">
        <v>90</v>
      </c>
      <c r="C83" s="321" t="s">
        <v>91</v>
      </c>
      <c r="D83" s="262" t="s">
        <v>173</v>
      </c>
      <c r="E83" s="300"/>
      <c r="F83" s="81">
        <v>0</v>
      </c>
      <c r="G83" s="82" t="s">
        <v>431</v>
      </c>
      <c r="H83" s="84">
        <v>0</v>
      </c>
      <c r="I83" s="316"/>
      <c r="J83" s="288"/>
      <c r="K83" s="85">
        <v>0</v>
      </c>
      <c r="L83" s="13">
        <v>0</v>
      </c>
      <c r="M83" s="289">
        <v>0</v>
      </c>
    </row>
    <row r="84" spans="1:13" ht="15">
      <c r="A84" s="160">
        <v>70</v>
      </c>
      <c r="B84" s="320" t="s">
        <v>337</v>
      </c>
      <c r="C84" s="321" t="s">
        <v>293</v>
      </c>
      <c r="D84" s="262" t="s">
        <v>173</v>
      </c>
      <c r="E84" s="300"/>
      <c r="F84" s="81">
        <v>0</v>
      </c>
      <c r="G84" s="82" t="s">
        <v>431</v>
      </c>
      <c r="H84" s="84">
        <v>0</v>
      </c>
      <c r="I84" s="316"/>
      <c r="J84" s="288"/>
      <c r="K84" s="85">
        <v>0</v>
      </c>
      <c r="L84" s="13">
        <v>0</v>
      </c>
      <c r="M84" s="289">
        <v>0</v>
      </c>
    </row>
    <row r="85" spans="1:13" ht="15">
      <c r="A85" s="160">
        <v>71</v>
      </c>
      <c r="B85" s="320" t="s">
        <v>126</v>
      </c>
      <c r="C85" s="321" t="s">
        <v>127</v>
      </c>
      <c r="D85" s="262" t="s">
        <v>173</v>
      </c>
      <c r="E85" s="300"/>
      <c r="F85" s="81">
        <v>0</v>
      </c>
      <c r="G85" s="82" t="s">
        <v>431</v>
      </c>
      <c r="H85" s="84">
        <v>0</v>
      </c>
      <c r="I85" s="316"/>
      <c r="J85" s="288"/>
      <c r="K85" s="85">
        <v>0</v>
      </c>
      <c r="L85" s="13">
        <v>0</v>
      </c>
      <c r="M85" s="289">
        <v>0</v>
      </c>
    </row>
    <row r="86" spans="1:13" ht="15.75" thickBot="1">
      <c r="A86" s="165">
        <v>72</v>
      </c>
      <c r="B86" s="322" t="s">
        <v>135</v>
      </c>
      <c r="C86" s="323" t="s">
        <v>114</v>
      </c>
      <c r="D86" s="264" t="s">
        <v>173</v>
      </c>
      <c r="E86" s="303"/>
      <c r="F86" s="88">
        <v>0</v>
      </c>
      <c r="G86" s="89" t="s">
        <v>431</v>
      </c>
      <c r="H86" s="91">
        <v>0</v>
      </c>
      <c r="I86" s="296"/>
      <c r="J86" s="297"/>
      <c r="K86" s="92">
        <v>0</v>
      </c>
      <c r="L86" s="24">
        <v>0</v>
      </c>
      <c r="M86" s="298">
        <v>0</v>
      </c>
    </row>
  </sheetData>
  <sheetProtection/>
  <mergeCells count="19">
    <mergeCell ref="I9:K9"/>
    <mergeCell ref="I10:K10"/>
    <mergeCell ref="I11:K11"/>
    <mergeCell ref="I13:J13"/>
    <mergeCell ref="A13:C13"/>
    <mergeCell ref="D13:E13"/>
    <mergeCell ref="F13:F14"/>
    <mergeCell ref="G13:H13"/>
    <mergeCell ref="K13:K14"/>
    <mergeCell ref="L13:M13"/>
    <mergeCell ref="A1:M3"/>
    <mergeCell ref="D4:E4"/>
    <mergeCell ref="F4:H4"/>
    <mergeCell ref="K4:M4"/>
    <mergeCell ref="D5:E5"/>
    <mergeCell ref="F5:H5"/>
    <mergeCell ref="K5:M6"/>
    <mergeCell ref="D6:E6"/>
    <mergeCell ref="F6:H6"/>
  </mergeCells>
  <printOptions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31" sqref="G31"/>
    </sheetView>
  </sheetViews>
  <sheetFormatPr defaultColWidth="11.421875" defaultRowHeight="12.75"/>
  <cols>
    <col min="1" max="1" width="8.28125" style="12" customWidth="1"/>
    <col min="2" max="2" width="21.42187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29.7109375" style="25" customWidth="1"/>
    <col min="8" max="8" width="8.57421875" style="25" customWidth="1"/>
    <col min="9" max="9" width="7.8515625" style="25" customWidth="1"/>
    <col min="10" max="10" width="9.140625" style="25" bestFit="1" customWidth="1"/>
    <col min="11" max="11" width="9.28125" style="25" customWidth="1"/>
    <col min="12" max="12" width="8.8515625" style="25" customWidth="1"/>
    <col min="13" max="16384" width="11.421875" style="25" customWidth="1"/>
  </cols>
  <sheetData>
    <row r="1" spans="1:12" ht="15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2" ht="15.7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20.25" thickBot="1">
      <c r="A4" s="441"/>
      <c r="B4" s="452" t="s">
        <v>0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21" customHeight="1" thickBot="1">
      <c r="A5" s="34"/>
      <c r="B5" s="451">
        <v>12</v>
      </c>
      <c r="C5" s="48"/>
      <c r="D5" s="48"/>
      <c r="E5" s="48"/>
      <c r="F5" s="48"/>
      <c r="G5" s="119"/>
      <c r="J5" s="132" t="s">
        <v>2</v>
      </c>
      <c r="K5" s="524" t="s">
        <v>39</v>
      </c>
      <c r="L5" s="525"/>
    </row>
    <row r="6" spans="1:12" ht="15.75" thickBot="1">
      <c r="A6" s="34"/>
      <c r="B6" s="31"/>
      <c r="C6" s="31"/>
      <c r="D6" s="31"/>
      <c r="E6" s="31"/>
      <c r="F6" s="31"/>
      <c r="G6" s="31"/>
      <c r="J6" s="133" t="s">
        <v>3</v>
      </c>
      <c r="K6" s="526" t="s">
        <v>450</v>
      </c>
      <c r="L6" s="527"/>
    </row>
    <row r="7" spans="1:12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J7" s="134" t="s">
        <v>5</v>
      </c>
      <c r="K7" s="528">
        <v>40614</v>
      </c>
      <c r="L7" s="529"/>
    </row>
    <row r="8" spans="1:12" ht="15.75" thickBot="1">
      <c r="A8" s="34"/>
      <c r="B8" s="133" t="s">
        <v>6</v>
      </c>
      <c r="C8" s="52"/>
      <c r="D8" s="52"/>
      <c r="E8" s="52"/>
      <c r="F8" s="52"/>
      <c r="G8" s="53">
        <v>480</v>
      </c>
      <c r="H8" s="120"/>
      <c r="I8" s="12"/>
      <c r="J8" s="460" t="s">
        <v>1</v>
      </c>
      <c r="K8" s="461"/>
      <c r="L8" s="462"/>
    </row>
    <row r="9" spans="1:12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1.6</v>
      </c>
      <c r="H9" s="145">
        <f>ROUNDUP(IF(G9&gt;1,(G9-1)*60+60,G9*60),0)</f>
        <v>96</v>
      </c>
      <c r="I9" s="56" t="s">
        <v>8</v>
      </c>
      <c r="J9" s="506"/>
      <c r="K9" s="507"/>
      <c r="L9" s="508"/>
    </row>
    <row r="10" spans="1:12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509"/>
      <c r="K10" s="510"/>
      <c r="L10" s="511"/>
    </row>
    <row r="11" spans="1:12" ht="15" customHeight="1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486" t="s">
        <v>12</v>
      </c>
      <c r="K11" s="530" t="s">
        <v>13</v>
      </c>
      <c r="L11" s="532"/>
    </row>
    <row r="12" spans="1:12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487"/>
      <c r="K12" s="123" t="s">
        <v>23</v>
      </c>
      <c r="L12" s="128" t="s">
        <v>22</v>
      </c>
    </row>
    <row r="13" spans="1:12" s="12" customFormat="1" ht="15" customHeight="1">
      <c r="A13" s="159">
        <v>1</v>
      </c>
      <c r="B13" s="318" t="s">
        <v>399</v>
      </c>
      <c r="C13" s="329"/>
      <c r="D13" s="329"/>
      <c r="E13" s="330"/>
      <c r="F13" s="331"/>
      <c r="G13" s="319" t="s">
        <v>71</v>
      </c>
      <c r="H13" s="327">
        <v>8</v>
      </c>
      <c r="I13" s="328">
        <v>72.1</v>
      </c>
      <c r="J13" s="113">
        <v>0</v>
      </c>
      <c r="K13" s="114">
        <v>8</v>
      </c>
      <c r="L13" s="326">
        <v>72.1</v>
      </c>
    </row>
    <row r="14" spans="1:12" s="12" customFormat="1" ht="15" customHeight="1">
      <c r="A14" s="160">
        <v>1</v>
      </c>
      <c r="B14" s="320" t="s">
        <v>400</v>
      </c>
      <c r="C14" s="332"/>
      <c r="D14" s="332"/>
      <c r="E14" s="333"/>
      <c r="F14" s="334"/>
      <c r="G14" s="321" t="s">
        <v>120</v>
      </c>
      <c r="H14" s="262">
        <v>0</v>
      </c>
      <c r="I14" s="263">
        <v>73.59</v>
      </c>
      <c r="J14" s="20">
        <v>0</v>
      </c>
      <c r="K14" s="21">
        <v>0</v>
      </c>
      <c r="L14" s="23">
        <v>73.59</v>
      </c>
    </row>
    <row r="15" spans="1:12" s="12" customFormat="1" ht="15" customHeight="1">
      <c r="A15" s="160">
        <v>3</v>
      </c>
      <c r="B15" s="320" t="s">
        <v>434</v>
      </c>
      <c r="C15" s="332"/>
      <c r="D15" s="332"/>
      <c r="E15" s="333"/>
      <c r="F15" s="334"/>
      <c r="G15" s="321" t="s">
        <v>100</v>
      </c>
      <c r="H15" s="262">
        <v>4</v>
      </c>
      <c r="I15" s="263">
        <v>79.54</v>
      </c>
      <c r="J15" s="20">
        <v>0</v>
      </c>
      <c r="K15" s="21">
        <v>4</v>
      </c>
      <c r="L15" s="23">
        <v>79.54</v>
      </c>
    </row>
    <row r="16" spans="1:12" s="12" customFormat="1" ht="15" customHeight="1">
      <c r="A16" s="160">
        <v>4</v>
      </c>
      <c r="B16" s="320" t="s">
        <v>435</v>
      </c>
      <c r="C16" s="332"/>
      <c r="D16" s="332"/>
      <c r="E16" s="333"/>
      <c r="F16" s="334"/>
      <c r="G16" s="321" t="s">
        <v>278</v>
      </c>
      <c r="H16" s="262">
        <v>8</v>
      </c>
      <c r="I16" s="263">
        <v>69.69</v>
      </c>
      <c r="J16" s="20">
        <v>0</v>
      </c>
      <c r="K16" s="21">
        <v>8</v>
      </c>
      <c r="L16" s="23">
        <v>69.69</v>
      </c>
    </row>
    <row r="17" spans="1:12" s="12" customFormat="1" ht="15" customHeight="1" thickBot="1">
      <c r="A17" s="165">
        <v>5</v>
      </c>
      <c r="B17" s="322" t="s">
        <v>401</v>
      </c>
      <c r="C17" s="335"/>
      <c r="D17" s="335"/>
      <c r="E17" s="336"/>
      <c r="F17" s="337"/>
      <c r="G17" s="323" t="s">
        <v>154</v>
      </c>
      <c r="H17" s="264">
        <v>16</v>
      </c>
      <c r="I17" s="265">
        <v>62.02</v>
      </c>
      <c r="J17" s="117">
        <v>0</v>
      </c>
      <c r="K17" s="118">
        <v>16</v>
      </c>
      <c r="L17" s="157">
        <v>62.02</v>
      </c>
    </row>
  </sheetData>
  <sheetProtection/>
  <mergeCells count="10">
    <mergeCell ref="K11:L11"/>
    <mergeCell ref="A11:G11"/>
    <mergeCell ref="H11:I11"/>
    <mergeCell ref="J11:J12"/>
    <mergeCell ref="A1:L3"/>
    <mergeCell ref="J8:L8"/>
    <mergeCell ref="J9:L10"/>
    <mergeCell ref="K5:L5"/>
    <mergeCell ref="K6:L6"/>
    <mergeCell ref="K7:L7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8.28125" style="12" customWidth="1"/>
    <col min="2" max="2" width="21.42187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29.7109375" style="25" customWidth="1"/>
    <col min="8" max="8" width="8.57421875" style="25" customWidth="1"/>
    <col min="9" max="9" width="7.8515625" style="25" customWidth="1"/>
    <col min="10" max="10" width="9.140625" style="25" bestFit="1" customWidth="1"/>
    <col min="11" max="11" width="9.28125" style="25" customWidth="1"/>
    <col min="12" max="12" width="8.8515625" style="25" customWidth="1"/>
    <col min="13" max="16384" width="11.421875" style="25" customWidth="1"/>
  </cols>
  <sheetData>
    <row r="1" spans="1:12" ht="15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2" ht="15.7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20.25" thickBot="1">
      <c r="A4" s="441"/>
      <c r="B4" s="452" t="s">
        <v>0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18.75" customHeight="1" thickBot="1">
      <c r="A5" s="34"/>
      <c r="B5" s="454">
        <v>17</v>
      </c>
      <c r="C5" s="48"/>
      <c r="D5" s="48"/>
      <c r="E5" s="48"/>
      <c r="F5" s="48"/>
      <c r="G5" s="119"/>
      <c r="J5" s="132" t="s">
        <v>2</v>
      </c>
      <c r="K5" s="524" t="s">
        <v>39</v>
      </c>
      <c r="L5" s="525"/>
    </row>
    <row r="6" spans="1:12" ht="15.75" thickBot="1">
      <c r="A6" s="34"/>
      <c r="B6" s="31"/>
      <c r="C6" s="31"/>
      <c r="D6" s="31"/>
      <c r="E6" s="31"/>
      <c r="F6" s="31"/>
      <c r="G6" s="31"/>
      <c r="J6" s="133" t="s">
        <v>3</v>
      </c>
      <c r="K6" s="526" t="s">
        <v>40</v>
      </c>
      <c r="L6" s="527"/>
    </row>
    <row r="7" spans="1:12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J7" s="134" t="s">
        <v>5</v>
      </c>
      <c r="K7" s="528">
        <v>40614</v>
      </c>
      <c r="L7" s="529"/>
    </row>
    <row r="8" spans="1:12" ht="15.75" thickBot="1">
      <c r="A8" s="34"/>
      <c r="B8" s="133" t="s">
        <v>6</v>
      </c>
      <c r="C8" s="52"/>
      <c r="D8" s="52"/>
      <c r="E8" s="52"/>
      <c r="F8" s="52"/>
      <c r="G8" s="53">
        <v>430</v>
      </c>
      <c r="H8" s="120"/>
      <c r="I8" s="12"/>
      <c r="J8" s="460" t="s">
        <v>1</v>
      </c>
      <c r="K8" s="461"/>
      <c r="L8" s="462"/>
    </row>
    <row r="9" spans="1:12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1.4333333333333333</v>
      </c>
      <c r="H9" s="145">
        <f>ROUNDUP(IF(G9&gt;1,(G9-1)*60+60,G9*60),0)</f>
        <v>86</v>
      </c>
      <c r="I9" s="56" t="s">
        <v>8</v>
      </c>
      <c r="J9" s="506"/>
      <c r="K9" s="507"/>
      <c r="L9" s="508"/>
    </row>
    <row r="10" spans="1:12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509"/>
      <c r="K10" s="510"/>
      <c r="L10" s="511"/>
    </row>
    <row r="11" spans="1:12" ht="15" customHeight="1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486" t="s">
        <v>12</v>
      </c>
      <c r="K11" s="530" t="s">
        <v>13</v>
      </c>
      <c r="L11" s="532"/>
    </row>
    <row r="12" spans="1:12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487"/>
      <c r="K12" s="123" t="s">
        <v>23</v>
      </c>
      <c r="L12" s="128" t="s">
        <v>22</v>
      </c>
    </row>
    <row r="13" spans="1:12" s="12" customFormat="1" ht="15" customHeight="1">
      <c r="A13" s="159">
        <v>1</v>
      </c>
      <c r="B13" s="318" t="s">
        <v>403</v>
      </c>
      <c r="C13" s="329"/>
      <c r="D13" s="329"/>
      <c r="E13" s="330"/>
      <c r="F13" s="331"/>
      <c r="G13" s="319" t="s">
        <v>409</v>
      </c>
      <c r="H13" s="327">
        <v>0</v>
      </c>
      <c r="I13" s="328">
        <v>69.6</v>
      </c>
      <c r="J13" s="113">
        <v>0</v>
      </c>
      <c r="K13" s="114">
        <v>0</v>
      </c>
      <c r="L13" s="326">
        <v>69.6</v>
      </c>
    </row>
    <row r="14" spans="1:12" s="12" customFormat="1" ht="15" customHeight="1">
      <c r="A14" s="160">
        <v>1</v>
      </c>
      <c r="B14" s="320" t="s">
        <v>404</v>
      </c>
      <c r="C14" s="332"/>
      <c r="D14" s="332"/>
      <c r="E14" s="333"/>
      <c r="F14" s="334"/>
      <c r="G14" s="321" t="s">
        <v>410</v>
      </c>
      <c r="H14" s="262">
        <v>0</v>
      </c>
      <c r="I14" s="263">
        <v>65.11</v>
      </c>
      <c r="J14" s="20">
        <v>0</v>
      </c>
      <c r="K14" s="21">
        <v>0</v>
      </c>
      <c r="L14" s="23">
        <v>65.11</v>
      </c>
    </row>
    <row r="15" spans="1:12" s="12" customFormat="1" ht="15" customHeight="1">
      <c r="A15" s="160">
        <v>1</v>
      </c>
      <c r="B15" s="320" t="s">
        <v>405</v>
      </c>
      <c r="C15" s="332"/>
      <c r="D15" s="332"/>
      <c r="E15" s="333"/>
      <c r="F15" s="334"/>
      <c r="G15" s="321" t="s">
        <v>411</v>
      </c>
      <c r="H15" s="262">
        <v>0</v>
      </c>
      <c r="I15" s="263">
        <v>59.22</v>
      </c>
      <c r="J15" s="20">
        <v>0</v>
      </c>
      <c r="K15" s="21">
        <v>0</v>
      </c>
      <c r="L15" s="23">
        <v>59.22</v>
      </c>
    </row>
    <row r="16" spans="1:12" s="12" customFormat="1" ht="15" customHeight="1">
      <c r="A16" s="160">
        <v>1</v>
      </c>
      <c r="B16" s="320" t="s">
        <v>44</v>
      </c>
      <c r="C16" s="332"/>
      <c r="D16" s="332"/>
      <c r="E16" s="333"/>
      <c r="F16" s="334"/>
      <c r="G16" s="321" t="s">
        <v>407</v>
      </c>
      <c r="H16" s="262">
        <v>0</v>
      </c>
      <c r="I16" s="263">
        <v>67.91</v>
      </c>
      <c r="J16" s="20">
        <v>0</v>
      </c>
      <c r="K16" s="21">
        <v>0</v>
      </c>
      <c r="L16" s="23">
        <v>67.91</v>
      </c>
    </row>
    <row r="17" spans="1:12" s="12" customFormat="1" ht="15" customHeight="1">
      <c r="A17" s="160">
        <v>1</v>
      </c>
      <c r="B17" s="320" t="s">
        <v>406</v>
      </c>
      <c r="C17" s="332"/>
      <c r="D17" s="332"/>
      <c r="E17" s="333"/>
      <c r="F17" s="334"/>
      <c r="G17" s="321" t="s">
        <v>436</v>
      </c>
      <c r="H17" s="262">
        <v>0</v>
      </c>
      <c r="I17" s="263">
        <v>62.22</v>
      </c>
      <c r="J17" s="20">
        <v>0</v>
      </c>
      <c r="K17" s="21">
        <v>0</v>
      </c>
      <c r="L17" s="23">
        <v>62.22</v>
      </c>
    </row>
    <row r="18" spans="1:12" s="12" customFormat="1" ht="15" customHeight="1" thickBot="1">
      <c r="A18" s="165">
        <v>6</v>
      </c>
      <c r="B18" s="322" t="s">
        <v>402</v>
      </c>
      <c r="C18" s="335"/>
      <c r="D18" s="335"/>
      <c r="E18" s="336"/>
      <c r="F18" s="337"/>
      <c r="G18" s="323" t="s">
        <v>408</v>
      </c>
      <c r="H18" s="264">
        <v>8</v>
      </c>
      <c r="I18" s="265">
        <v>76.23</v>
      </c>
      <c r="J18" s="117">
        <v>0</v>
      </c>
      <c r="K18" s="118">
        <v>8</v>
      </c>
      <c r="L18" s="157">
        <v>76.23</v>
      </c>
    </row>
  </sheetData>
  <sheetProtection/>
  <mergeCells count="10">
    <mergeCell ref="A1:L3"/>
    <mergeCell ref="K11:L11"/>
    <mergeCell ref="A11:G11"/>
    <mergeCell ref="H11:I11"/>
    <mergeCell ref="J11:J12"/>
    <mergeCell ref="J8:L8"/>
    <mergeCell ref="J9:L10"/>
    <mergeCell ref="K5:L5"/>
    <mergeCell ref="K6:L6"/>
    <mergeCell ref="K7:L7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8.140625" style="12" customWidth="1"/>
    <col min="2" max="2" width="22.0039062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30.28125" style="25" customWidth="1"/>
    <col min="8" max="8" width="8.28125" style="25" customWidth="1"/>
    <col min="9" max="9" width="9.140625" style="25" bestFit="1" customWidth="1"/>
    <col min="10" max="12" width="8.140625" style="25" hidden="1" customWidth="1"/>
    <col min="13" max="13" width="8.28125" style="25" customWidth="1"/>
    <col min="14" max="14" width="8.8515625" style="25" customWidth="1"/>
    <col min="15" max="15" width="8.28125" style="25" hidden="1" customWidth="1"/>
    <col min="16" max="16" width="7.8515625" style="25" customWidth="1"/>
    <col min="17" max="16384" width="11.421875" style="25" customWidth="1"/>
  </cols>
  <sheetData>
    <row r="1" spans="1:16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5.75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3" ht="20.25" thickBot="1">
      <c r="A4" s="441"/>
      <c r="B4" s="450" t="s">
        <v>454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4"/>
    </row>
    <row r="5" spans="1:16" ht="19.5" customHeight="1" thickBot="1">
      <c r="A5" s="34"/>
      <c r="B5" s="451">
        <v>16</v>
      </c>
      <c r="C5" s="48"/>
      <c r="D5" s="48"/>
      <c r="E5" s="48"/>
      <c r="F5" s="48"/>
      <c r="G5" s="119"/>
      <c r="L5" s="47"/>
      <c r="M5" s="132" t="s">
        <v>2</v>
      </c>
      <c r="N5" s="524" t="s">
        <v>39</v>
      </c>
      <c r="O5" s="524"/>
      <c r="P5" s="525"/>
    </row>
    <row r="6" spans="1:16" ht="15.75" thickBot="1">
      <c r="A6" s="34"/>
      <c r="B6" s="31"/>
      <c r="C6" s="31"/>
      <c r="D6" s="31"/>
      <c r="E6" s="31"/>
      <c r="F6" s="31"/>
      <c r="G6" s="31"/>
      <c r="L6" s="47"/>
      <c r="M6" s="133" t="s">
        <v>3</v>
      </c>
      <c r="N6" s="526" t="s">
        <v>41</v>
      </c>
      <c r="O6" s="526"/>
      <c r="P6" s="527"/>
    </row>
    <row r="7" spans="1:16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L7" s="47"/>
      <c r="M7" s="134" t="s">
        <v>5</v>
      </c>
      <c r="N7" s="528">
        <v>40614</v>
      </c>
      <c r="O7" s="528"/>
      <c r="P7" s="529"/>
    </row>
    <row r="8" spans="1:16" ht="15.75" thickBot="1">
      <c r="A8" s="34"/>
      <c r="B8" s="133" t="s">
        <v>6</v>
      </c>
      <c r="C8" s="52"/>
      <c r="D8" s="52"/>
      <c r="E8" s="52"/>
      <c r="F8" s="52"/>
      <c r="G8" s="53">
        <v>430</v>
      </c>
      <c r="H8" s="120"/>
      <c r="I8" s="12"/>
      <c r="J8" s="49"/>
      <c r="K8" s="49"/>
      <c r="M8" s="460" t="s">
        <v>1</v>
      </c>
      <c r="N8" s="461"/>
      <c r="O8" s="461"/>
      <c r="P8" s="462"/>
    </row>
    <row r="9" spans="1:16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1.4333333333333333</v>
      </c>
      <c r="H9" s="145">
        <f>ROUNDUP(IF(G9&gt;1,(G9-1)*60+60,G9*60),0)</f>
        <v>86</v>
      </c>
      <c r="I9" s="56" t="s">
        <v>8</v>
      </c>
      <c r="J9" s="30"/>
      <c r="K9" s="30"/>
      <c r="L9" s="30"/>
      <c r="M9" s="506" t="s">
        <v>47</v>
      </c>
      <c r="N9" s="507"/>
      <c r="O9" s="507"/>
      <c r="P9" s="508"/>
    </row>
    <row r="10" spans="1:16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509"/>
      <c r="N10" s="510"/>
      <c r="O10" s="510"/>
      <c r="P10" s="511"/>
    </row>
    <row r="11" spans="1:16" ht="15" customHeight="1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121"/>
      <c r="K11" s="519" t="s">
        <v>11</v>
      </c>
      <c r="L11" s="122"/>
      <c r="M11" s="486" t="s">
        <v>12</v>
      </c>
      <c r="N11" s="530" t="s">
        <v>13</v>
      </c>
      <c r="O11" s="531"/>
      <c r="P11" s="532"/>
    </row>
    <row r="12" spans="1:16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126"/>
      <c r="K12" s="520"/>
      <c r="L12" s="127"/>
      <c r="M12" s="487"/>
      <c r="N12" s="123" t="s">
        <v>23</v>
      </c>
      <c r="O12" s="127"/>
      <c r="P12" s="128" t="s">
        <v>22</v>
      </c>
    </row>
    <row r="13" spans="1:16" s="12" customFormat="1" ht="15" customHeight="1">
      <c r="A13" s="159">
        <v>1</v>
      </c>
      <c r="B13" s="318" t="s">
        <v>44</v>
      </c>
      <c r="C13" s="329"/>
      <c r="D13" s="329"/>
      <c r="E13" s="330"/>
      <c r="F13" s="331"/>
      <c r="G13" s="319" t="s">
        <v>414</v>
      </c>
      <c r="H13" s="324">
        <v>0</v>
      </c>
      <c r="I13" s="325">
        <v>70.39</v>
      </c>
      <c r="J13" s="338">
        <v>0</v>
      </c>
      <c r="K13" s="339">
        <v>86</v>
      </c>
      <c r="L13" s="340">
        <v>0</v>
      </c>
      <c r="M13" s="113">
        <v>0</v>
      </c>
      <c r="N13" s="114">
        <v>0</v>
      </c>
      <c r="O13" s="341">
        <v>70.39</v>
      </c>
      <c r="P13" s="326">
        <v>70.39</v>
      </c>
    </row>
    <row r="14" spans="1:16" s="12" customFormat="1" ht="15" customHeight="1" thickBot="1">
      <c r="A14" s="165">
        <v>1</v>
      </c>
      <c r="B14" s="322" t="s">
        <v>44</v>
      </c>
      <c r="C14" s="335"/>
      <c r="D14" s="335"/>
      <c r="E14" s="336"/>
      <c r="F14" s="337"/>
      <c r="G14" s="323" t="s">
        <v>413</v>
      </c>
      <c r="H14" s="153">
        <v>0</v>
      </c>
      <c r="I14" s="154">
        <v>69.5</v>
      </c>
      <c r="J14" s="87">
        <v>0</v>
      </c>
      <c r="K14" s="155">
        <v>86</v>
      </c>
      <c r="L14" s="156">
        <v>0</v>
      </c>
      <c r="M14" s="117">
        <v>0</v>
      </c>
      <c r="N14" s="118">
        <v>0</v>
      </c>
      <c r="O14" s="93">
        <v>69.5</v>
      </c>
      <c r="P14" s="157">
        <v>69.5</v>
      </c>
    </row>
  </sheetData>
  <sheetProtection/>
  <mergeCells count="11">
    <mergeCell ref="A11:G11"/>
    <mergeCell ref="H11:I11"/>
    <mergeCell ref="K11:K12"/>
    <mergeCell ref="M11:M12"/>
    <mergeCell ref="N11:P11"/>
    <mergeCell ref="A1:P3"/>
    <mergeCell ref="N6:P6"/>
    <mergeCell ref="N7:P7"/>
    <mergeCell ref="M8:P8"/>
    <mergeCell ref="N5:P5"/>
    <mergeCell ref="M9:P10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1" width="5.28125" style="25" customWidth="1"/>
    <col min="2" max="2" width="22.28125" style="25" customWidth="1"/>
    <col min="3" max="3" width="5.28125" style="25" hidden="1" customWidth="1"/>
    <col min="4" max="4" width="4.00390625" style="25" hidden="1" customWidth="1"/>
    <col min="5" max="5" width="3.57421875" style="25" hidden="1" customWidth="1"/>
    <col min="6" max="6" width="5.57421875" style="25" hidden="1" customWidth="1"/>
    <col min="7" max="7" width="34.8515625" style="25" customWidth="1"/>
    <col min="8" max="8" width="10.7109375" style="25" customWidth="1"/>
    <col min="9" max="9" width="6.7109375" style="25" customWidth="1"/>
    <col min="10" max="16384" width="11.421875" style="25" customWidth="1"/>
  </cols>
  <sheetData>
    <row r="1" spans="1:11" ht="15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</row>
    <row r="2" spans="1:11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1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ht="20.25" customHeight="1">
      <c r="A5" s="449"/>
      <c r="B5" s="445" t="s">
        <v>454</v>
      </c>
      <c r="C5" s="441"/>
      <c r="D5" s="441"/>
      <c r="E5" s="441"/>
      <c r="F5" s="441"/>
      <c r="G5" s="448" t="s">
        <v>2</v>
      </c>
      <c r="H5" s="562" t="s">
        <v>456</v>
      </c>
      <c r="I5" s="562"/>
      <c r="J5" s="563"/>
      <c r="K5" s="441"/>
    </row>
    <row r="6" spans="1:10" ht="15.75" customHeight="1" thickBot="1">
      <c r="A6"/>
      <c r="B6" s="446">
        <v>1</v>
      </c>
      <c r="F6" s="26"/>
      <c r="G6" s="133" t="s">
        <v>3</v>
      </c>
      <c r="H6" s="526">
        <v>1.35</v>
      </c>
      <c r="I6" s="526"/>
      <c r="J6" s="527"/>
    </row>
    <row r="7" spans="6:10" ht="15.75" thickBot="1">
      <c r="F7" s="31"/>
      <c r="G7" s="134" t="s">
        <v>5</v>
      </c>
      <c r="H7" s="560">
        <v>40613</v>
      </c>
      <c r="I7" s="560"/>
      <c r="J7" s="561"/>
    </row>
    <row r="8" spans="6:10" ht="15.75" customHeight="1" thickBot="1">
      <c r="F8" s="31"/>
      <c r="G8" s="32"/>
      <c r="H8" s="33"/>
      <c r="I8" s="33"/>
      <c r="J8" s="33"/>
    </row>
    <row r="9" spans="1:10" ht="15.75" customHeight="1" thickBot="1">
      <c r="A9" s="564" t="s">
        <v>26</v>
      </c>
      <c r="B9" s="565"/>
      <c r="F9" s="31"/>
      <c r="G9" s="460" t="s">
        <v>1</v>
      </c>
      <c r="H9" s="461"/>
      <c r="I9" s="461"/>
      <c r="J9" s="462"/>
    </row>
    <row r="10" spans="1:10" ht="15.75" customHeight="1" thickBot="1">
      <c r="A10" s="566">
        <v>120</v>
      </c>
      <c r="B10" s="567"/>
      <c r="F10" s="31"/>
      <c r="G10" s="506" t="s">
        <v>46</v>
      </c>
      <c r="H10" s="507"/>
      <c r="I10" s="507"/>
      <c r="J10" s="508"/>
    </row>
    <row r="11" spans="1:10" ht="15.75" customHeight="1" thickBot="1">
      <c r="A11" s="34"/>
      <c r="B11" s="35"/>
      <c r="C11" s="35"/>
      <c r="D11" s="35"/>
      <c r="E11" s="35"/>
      <c r="F11" s="35"/>
      <c r="G11" s="509"/>
      <c r="H11" s="510"/>
      <c r="I11" s="510"/>
      <c r="J11" s="511"/>
    </row>
    <row r="12" spans="1:9" ht="15.75" thickBot="1">
      <c r="A12" s="34"/>
      <c r="B12" s="31"/>
      <c r="C12" s="31"/>
      <c r="D12" s="31"/>
      <c r="E12" s="31"/>
      <c r="F12" s="31"/>
      <c r="G12" s="31"/>
      <c r="H12" s="30"/>
      <c r="I12" s="30"/>
    </row>
    <row r="13" spans="1:10" ht="15" customHeight="1">
      <c r="A13" s="477" t="s">
        <v>9</v>
      </c>
      <c r="B13" s="478"/>
      <c r="C13" s="478"/>
      <c r="D13" s="478"/>
      <c r="E13" s="478"/>
      <c r="F13" s="478"/>
      <c r="G13" s="539"/>
      <c r="H13" s="568" t="s">
        <v>27</v>
      </c>
      <c r="I13" s="570" t="s">
        <v>28</v>
      </c>
      <c r="J13" s="572" t="s">
        <v>29</v>
      </c>
    </row>
    <row r="14" spans="1:10" ht="15.75" thickBot="1">
      <c r="A14" s="36" t="s">
        <v>17</v>
      </c>
      <c r="B14" s="37" t="s">
        <v>15</v>
      </c>
      <c r="C14" s="37" t="s">
        <v>24</v>
      </c>
      <c r="D14" s="37" t="s">
        <v>30</v>
      </c>
      <c r="E14" s="37" t="s">
        <v>17</v>
      </c>
      <c r="F14" s="37" t="s">
        <v>25</v>
      </c>
      <c r="G14" s="38" t="s">
        <v>20</v>
      </c>
      <c r="H14" s="569"/>
      <c r="I14" s="571"/>
      <c r="J14" s="573"/>
    </row>
    <row r="15" spans="1:10" s="29" customFormat="1" ht="15" customHeight="1">
      <c r="A15" s="186">
        <v>1</v>
      </c>
      <c r="B15" s="137" t="s">
        <v>66</v>
      </c>
      <c r="C15" s="137">
        <v>44559</v>
      </c>
      <c r="D15" s="137">
        <v>34</v>
      </c>
      <c r="E15" s="137">
        <v>234</v>
      </c>
      <c r="F15" s="137">
        <v>1791</v>
      </c>
      <c r="G15" s="138" t="s">
        <v>67</v>
      </c>
      <c r="H15" s="39">
        <v>60.01</v>
      </c>
      <c r="I15" s="40"/>
      <c r="J15" s="342">
        <f aca="true" t="shared" si="0" ref="J15:J46">IF(H15&gt;$A$10,"ELIM. T MAX.",IF(H15="E","ELIM.",IF(H15="NP","NO PRES.",H15+I15)))</f>
        <v>60.01</v>
      </c>
    </row>
    <row r="16" spans="1:10" s="29" customFormat="1" ht="15" customHeight="1">
      <c r="A16" s="187">
        <v>2</v>
      </c>
      <c r="B16" s="137" t="s">
        <v>68</v>
      </c>
      <c r="C16" s="137">
        <v>53095</v>
      </c>
      <c r="D16" s="137">
        <v>64</v>
      </c>
      <c r="E16" s="137">
        <v>231</v>
      </c>
      <c r="F16" s="137">
        <v>1534</v>
      </c>
      <c r="G16" s="138" t="s">
        <v>69</v>
      </c>
      <c r="H16" s="39">
        <v>61.56</v>
      </c>
      <c r="I16" s="40"/>
      <c r="J16" s="343">
        <f t="shared" si="0"/>
        <v>61.56</v>
      </c>
    </row>
    <row r="17" spans="1:10" s="29" customFormat="1" ht="15" customHeight="1">
      <c r="A17" s="188">
        <v>3</v>
      </c>
      <c r="B17" s="137" t="s">
        <v>70</v>
      </c>
      <c r="C17" s="137">
        <v>27064</v>
      </c>
      <c r="D17" s="137">
        <v>22</v>
      </c>
      <c r="E17" s="137">
        <v>198</v>
      </c>
      <c r="F17" s="137">
        <v>12422</v>
      </c>
      <c r="G17" s="138" t="s">
        <v>71</v>
      </c>
      <c r="H17" s="41">
        <v>62.11</v>
      </c>
      <c r="I17" s="40"/>
      <c r="J17" s="343">
        <f t="shared" si="0"/>
        <v>62.11</v>
      </c>
    </row>
    <row r="18" spans="1:10" s="29" customFormat="1" ht="15" customHeight="1">
      <c r="A18" s="187">
        <v>4</v>
      </c>
      <c r="B18" s="137" t="s">
        <v>72</v>
      </c>
      <c r="C18" s="137">
        <v>8721</v>
      </c>
      <c r="D18" s="137">
        <v>30</v>
      </c>
      <c r="E18" s="137">
        <v>170</v>
      </c>
      <c r="F18" s="137">
        <v>17002</v>
      </c>
      <c r="G18" s="138" t="s">
        <v>73</v>
      </c>
      <c r="H18" s="39">
        <v>64.01</v>
      </c>
      <c r="I18" s="42"/>
      <c r="J18" s="343">
        <f t="shared" si="0"/>
        <v>64.01</v>
      </c>
    </row>
    <row r="19" spans="1:10" s="29" customFormat="1" ht="15" customHeight="1">
      <c r="A19" s="188">
        <v>5</v>
      </c>
      <c r="B19" s="137" t="s">
        <v>74</v>
      </c>
      <c r="C19" s="137">
        <v>40499</v>
      </c>
      <c r="D19" s="137">
        <v>59</v>
      </c>
      <c r="E19" s="137">
        <v>169</v>
      </c>
      <c r="F19" s="137">
        <v>17002</v>
      </c>
      <c r="G19" s="138" t="s">
        <v>73</v>
      </c>
      <c r="H19" s="39">
        <v>64.22</v>
      </c>
      <c r="I19" s="40"/>
      <c r="J19" s="343">
        <f t="shared" si="0"/>
        <v>64.22</v>
      </c>
    </row>
    <row r="20" spans="1:10" s="29" customFormat="1" ht="15" customHeight="1">
      <c r="A20" s="187">
        <v>6</v>
      </c>
      <c r="B20" s="137" t="s">
        <v>75</v>
      </c>
      <c r="C20" s="137">
        <v>21729</v>
      </c>
      <c r="D20" s="137">
        <v>60</v>
      </c>
      <c r="E20" s="137">
        <v>215</v>
      </c>
      <c r="F20" s="137">
        <v>2231</v>
      </c>
      <c r="G20" s="138" t="s">
        <v>76</v>
      </c>
      <c r="H20" s="39">
        <v>60.28</v>
      </c>
      <c r="I20" s="40">
        <v>4</v>
      </c>
      <c r="J20" s="343">
        <f t="shared" si="0"/>
        <v>64.28</v>
      </c>
    </row>
    <row r="21" spans="1:10" s="29" customFormat="1" ht="15" customHeight="1">
      <c r="A21" s="188">
        <v>7</v>
      </c>
      <c r="B21" s="137" t="s">
        <v>77</v>
      </c>
      <c r="C21" s="137">
        <v>28002</v>
      </c>
      <c r="D21" s="137">
        <v>31</v>
      </c>
      <c r="E21" s="137">
        <v>214</v>
      </c>
      <c r="F21" s="137">
        <v>2231</v>
      </c>
      <c r="G21" s="138" t="s">
        <v>76</v>
      </c>
      <c r="H21" s="39">
        <v>60.65</v>
      </c>
      <c r="I21" s="42">
        <v>4</v>
      </c>
      <c r="J21" s="343">
        <f t="shared" si="0"/>
        <v>64.65</v>
      </c>
    </row>
    <row r="22" spans="1:10" s="29" customFormat="1" ht="15" customHeight="1">
      <c r="A22" s="187">
        <v>8</v>
      </c>
      <c r="B22" s="137" t="s">
        <v>78</v>
      </c>
      <c r="C22" s="137">
        <v>52923</v>
      </c>
      <c r="D22" s="137">
        <v>70</v>
      </c>
      <c r="E22" s="137">
        <v>202</v>
      </c>
      <c r="F22" s="137">
        <v>17521</v>
      </c>
      <c r="G22" s="138" t="s">
        <v>79</v>
      </c>
      <c r="H22" s="39">
        <v>66.26</v>
      </c>
      <c r="I22" s="40"/>
      <c r="J22" s="343">
        <f t="shared" si="0"/>
        <v>66.26</v>
      </c>
    </row>
    <row r="23" spans="1:10" s="29" customFormat="1" ht="15" customHeight="1">
      <c r="A23" s="188">
        <v>9</v>
      </c>
      <c r="B23" s="137" t="s">
        <v>80</v>
      </c>
      <c r="C23" s="137">
        <v>56163</v>
      </c>
      <c r="D23" s="137">
        <v>20</v>
      </c>
      <c r="E23" s="137">
        <v>246</v>
      </c>
      <c r="F23" s="137">
        <v>12957</v>
      </c>
      <c r="G23" s="138" t="s">
        <v>81</v>
      </c>
      <c r="H23" s="39">
        <v>68.15</v>
      </c>
      <c r="I23" s="40"/>
      <c r="J23" s="343">
        <f t="shared" si="0"/>
        <v>68.15</v>
      </c>
    </row>
    <row r="24" spans="1:10" s="29" customFormat="1" ht="15" customHeight="1">
      <c r="A24" s="187">
        <v>10</v>
      </c>
      <c r="B24" s="137" t="s">
        <v>82</v>
      </c>
      <c r="C24" s="137">
        <v>8921</v>
      </c>
      <c r="D24" s="137">
        <v>8</v>
      </c>
      <c r="E24" s="137">
        <v>91</v>
      </c>
      <c r="F24" s="137">
        <v>2086</v>
      </c>
      <c r="G24" s="138" t="s">
        <v>83</v>
      </c>
      <c r="H24" s="39">
        <v>64.19</v>
      </c>
      <c r="I24" s="42">
        <v>4</v>
      </c>
      <c r="J24" s="343">
        <f t="shared" si="0"/>
        <v>68.19</v>
      </c>
    </row>
    <row r="25" spans="1:10" s="29" customFormat="1" ht="15" customHeight="1">
      <c r="A25" s="188">
        <v>11</v>
      </c>
      <c r="B25" s="137" t="s">
        <v>84</v>
      </c>
      <c r="C25" s="137">
        <v>20667</v>
      </c>
      <c r="D25" s="137">
        <v>7</v>
      </c>
      <c r="E25" s="137">
        <v>213</v>
      </c>
      <c r="F25" s="137">
        <v>2231</v>
      </c>
      <c r="G25" s="138" t="s">
        <v>76</v>
      </c>
      <c r="H25" s="39">
        <v>60.23</v>
      </c>
      <c r="I25" s="40">
        <v>8</v>
      </c>
      <c r="J25" s="343">
        <f t="shared" si="0"/>
        <v>68.22999999999999</v>
      </c>
    </row>
    <row r="26" spans="1:10" s="29" customFormat="1" ht="15" customHeight="1">
      <c r="A26" s="187">
        <v>12</v>
      </c>
      <c r="B26" s="137" t="s">
        <v>85</v>
      </c>
      <c r="C26" s="137">
        <v>25831</v>
      </c>
      <c r="D26" s="137">
        <v>57</v>
      </c>
      <c r="E26" s="137">
        <v>209</v>
      </c>
      <c r="F26" s="137">
        <v>15163</v>
      </c>
      <c r="G26" s="138" t="s">
        <v>86</v>
      </c>
      <c r="H26" s="39">
        <v>60.46</v>
      </c>
      <c r="I26" s="40">
        <v>8</v>
      </c>
      <c r="J26" s="343">
        <f t="shared" si="0"/>
        <v>68.46000000000001</v>
      </c>
    </row>
    <row r="27" spans="1:10" s="29" customFormat="1" ht="15" customHeight="1">
      <c r="A27" s="188">
        <v>13</v>
      </c>
      <c r="B27" s="137" t="s">
        <v>87</v>
      </c>
      <c r="C27" s="137">
        <v>52585</v>
      </c>
      <c r="D27" s="137">
        <v>29</v>
      </c>
      <c r="E27" s="137">
        <v>166</v>
      </c>
      <c r="F27" s="137">
        <v>4970</v>
      </c>
      <c r="G27" s="138" t="s">
        <v>88</v>
      </c>
      <c r="H27" s="41">
        <v>68.6</v>
      </c>
      <c r="I27" s="40"/>
      <c r="J27" s="343">
        <f t="shared" si="0"/>
        <v>68.6</v>
      </c>
    </row>
    <row r="28" spans="1:10" s="29" customFormat="1" ht="15" customHeight="1">
      <c r="A28" s="187">
        <v>14</v>
      </c>
      <c r="B28" s="137" t="s">
        <v>89</v>
      </c>
      <c r="C28" s="137">
        <v>80291</v>
      </c>
      <c r="D28" s="137">
        <v>28</v>
      </c>
      <c r="E28" s="137">
        <v>208</v>
      </c>
      <c r="F28" s="137">
        <v>15163</v>
      </c>
      <c r="G28" s="138" t="s">
        <v>86</v>
      </c>
      <c r="H28" s="39">
        <v>60.73</v>
      </c>
      <c r="I28" s="40">
        <v>8</v>
      </c>
      <c r="J28" s="343">
        <f t="shared" si="0"/>
        <v>68.72999999999999</v>
      </c>
    </row>
    <row r="29" spans="1:10" s="29" customFormat="1" ht="15" customHeight="1">
      <c r="A29" s="188">
        <v>15</v>
      </c>
      <c r="B29" s="137" t="s">
        <v>90</v>
      </c>
      <c r="C29" s="137">
        <v>27491</v>
      </c>
      <c r="D29" s="137">
        <v>26</v>
      </c>
      <c r="E29" s="137">
        <v>199</v>
      </c>
      <c r="F29" s="137">
        <v>88</v>
      </c>
      <c r="G29" s="138" t="s">
        <v>91</v>
      </c>
      <c r="H29" s="39">
        <v>68.88</v>
      </c>
      <c r="I29" s="42"/>
      <c r="J29" s="343">
        <f t="shared" si="0"/>
        <v>68.88</v>
      </c>
    </row>
    <row r="30" spans="1:10" s="29" customFormat="1" ht="15" customHeight="1">
      <c r="A30" s="187">
        <v>16</v>
      </c>
      <c r="B30" s="137" t="s">
        <v>92</v>
      </c>
      <c r="C30" s="137">
        <v>26031</v>
      </c>
      <c r="D30" s="137">
        <v>55</v>
      </c>
      <c r="E30" s="137">
        <v>245</v>
      </c>
      <c r="F30" s="137">
        <v>12957</v>
      </c>
      <c r="G30" s="138" t="s">
        <v>81</v>
      </c>
      <c r="H30" s="39">
        <v>69.36</v>
      </c>
      <c r="I30" s="40"/>
      <c r="J30" s="343">
        <f t="shared" si="0"/>
        <v>69.36</v>
      </c>
    </row>
    <row r="31" spans="1:10" s="29" customFormat="1" ht="15" customHeight="1">
      <c r="A31" s="188">
        <v>17</v>
      </c>
      <c r="B31" s="137" t="s">
        <v>93</v>
      </c>
      <c r="C31" s="137">
        <v>22052</v>
      </c>
      <c r="D31" s="137">
        <v>1</v>
      </c>
      <c r="E31" s="137">
        <v>218</v>
      </c>
      <c r="F31" s="137">
        <v>12172</v>
      </c>
      <c r="G31" s="138" t="s">
        <v>94</v>
      </c>
      <c r="H31" s="41">
        <v>70.05</v>
      </c>
      <c r="I31" s="40"/>
      <c r="J31" s="343">
        <f t="shared" si="0"/>
        <v>70.05</v>
      </c>
    </row>
    <row r="32" spans="1:10" s="29" customFormat="1" ht="15" customHeight="1">
      <c r="A32" s="187">
        <v>18</v>
      </c>
      <c r="B32" s="137" t="s">
        <v>95</v>
      </c>
      <c r="C32" s="137">
        <v>21894</v>
      </c>
      <c r="D32" s="137">
        <v>9</v>
      </c>
      <c r="E32" s="137">
        <v>236</v>
      </c>
      <c r="F32" s="137">
        <v>12301</v>
      </c>
      <c r="G32" s="138" t="s">
        <v>96</v>
      </c>
      <c r="H32" s="41">
        <v>70.27</v>
      </c>
      <c r="I32" s="40"/>
      <c r="J32" s="343">
        <f t="shared" si="0"/>
        <v>70.27</v>
      </c>
    </row>
    <row r="33" spans="1:10" s="29" customFormat="1" ht="15" customHeight="1">
      <c r="A33" s="188">
        <v>19</v>
      </c>
      <c r="B33" s="137" t="s">
        <v>97</v>
      </c>
      <c r="C33" s="137">
        <v>50594</v>
      </c>
      <c r="D33" s="137">
        <v>46</v>
      </c>
      <c r="E33" s="137">
        <v>175</v>
      </c>
      <c r="F33" s="137">
        <v>17314</v>
      </c>
      <c r="G33" s="138" t="s">
        <v>98</v>
      </c>
      <c r="H33" s="39">
        <v>70.32</v>
      </c>
      <c r="I33" s="40"/>
      <c r="J33" s="343">
        <f t="shared" si="0"/>
        <v>70.32</v>
      </c>
    </row>
    <row r="34" spans="1:10" s="29" customFormat="1" ht="15" customHeight="1">
      <c r="A34" s="187">
        <v>20</v>
      </c>
      <c r="B34" s="137" t="s">
        <v>99</v>
      </c>
      <c r="C34" s="137">
        <v>79687</v>
      </c>
      <c r="D34" s="137">
        <v>21</v>
      </c>
      <c r="E34" s="137">
        <v>244</v>
      </c>
      <c r="F34" s="137">
        <v>13826</v>
      </c>
      <c r="G34" s="138" t="s">
        <v>100</v>
      </c>
      <c r="H34" s="39">
        <v>70.43</v>
      </c>
      <c r="I34" s="40"/>
      <c r="J34" s="343">
        <f t="shared" si="0"/>
        <v>70.43</v>
      </c>
    </row>
    <row r="35" spans="1:10" s="29" customFormat="1" ht="15" customHeight="1">
      <c r="A35" s="188">
        <v>21</v>
      </c>
      <c r="B35" s="137" t="s">
        <v>101</v>
      </c>
      <c r="C35" s="137">
        <v>48136</v>
      </c>
      <c r="D35" s="137">
        <v>6</v>
      </c>
      <c r="E35" s="137">
        <v>168</v>
      </c>
      <c r="F35" s="137">
        <v>17002</v>
      </c>
      <c r="G35" s="138" t="s">
        <v>73</v>
      </c>
      <c r="H35" s="41">
        <v>70.67</v>
      </c>
      <c r="I35" s="40"/>
      <c r="J35" s="343">
        <f t="shared" si="0"/>
        <v>70.67</v>
      </c>
    </row>
    <row r="36" spans="1:10" s="29" customFormat="1" ht="15" customHeight="1">
      <c r="A36" s="187">
        <v>22</v>
      </c>
      <c r="B36" s="346" t="s">
        <v>102</v>
      </c>
      <c r="C36" s="346">
        <v>22443</v>
      </c>
      <c r="D36" s="346">
        <v>34</v>
      </c>
      <c r="E36" s="346">
        <v>106</v>
      </c>
      <c r="F36" s="346">
        <v>13445</v>
      </c>
      <c r="G36" s="347" t="s">
        <v>103</v>
      </c>
      <c r="H36" s="189">
        <v>67.48</v>
      </c>
      <c r="I36" s="40">
        <v>4</v>
      </c>
      <c r="J36" s="343">
        <f t="shared" si="0"/>
        <v>71.48</v>
      </c>
    </row>
    <row r="37" spans="1:10" s="29" customFormat="1" ht="15" customHeight="1">
      <c r="A37" s="188">
        <v>23</v>
      </c>
      <c r="B37" s="137" t="s">
        <v>104</v>
      </c>
      <c r="C37" s="137">
        <v>26999</v>
      </c>
      <c r="D37" s="137">
        <v>32</v>
      </c>
      <c r="E37" s="137">
        <v>223</v>
      </c>
      <c r="F37" s="137">
        <v>1208</v>
      </c>
      <c r="G37" s="138" t="s">
        <v>105</v>
      </c>
      <c r="H37" s="39">
        <v>71.57</v>
      </c>
      <c r="I37" s="42"/>
      <c r="J37" s="343">
        <f t="shared" si="0"/>
        <v>71.57</v>
      </c>
    </row>
    <row r="38" spans="1:10" s="29" customFormat="1" ht="15" customHeight="1">
      <c r="A38" s="187">
        <v>24</v>
      </c>
      <c r="B38" s="137" t="s">
        <v>106</v>
      </c>
      <c r="C38" s="137">
        <v>23812</v>
      </c>
      <c r="D38" s="137">
        <v>52</v>
      </c>
      <c r="E38" s="137">
        <v>186</v>
      </c>
      <c r="F38" s="137">
        <v>2572</v>
      </c>
      <c r="G38" s="138" t="s">
        <v>107</v>
      </c>
      <c r="H38" s="39">
        <v>65.3</v>
      </c>
      <c r="I38" s="40">
        <v>8</v>
      </c>
      <c r="J38" s="343">
        <f t="shared" si="0"/>
        <v>73.3</v>
      </c>
    </row>
    <row r="39" spans="1:10" s="29" customFormat="1" ht="15" customHeight="1">
      <c r="A39" s="188">
        <v>25</v>
      </c>
      <c r="B39" s="137" t="s">
        <v>108</v>
      </c>
      <c r="C39" s="137">
        <v>50575</v>
      </c>
      <c r="D39" s="137">
        <v>33</v>
      </c>
      <c r="E39" s="137">
        <v>181</v>
      </c>
      <c r="F39" s="137">
        <v>2086</v>
      </c>
      <c r="G39" s="138" t="s">
        <v>83</v>
      </c>
      <c r="H39" s="41">
        <v>69.42</v>
      </c>
      <c r="I39" s="40">
        <v>4</v>
      </c>
      <c r="J39" s="343">
        <f t="shared" si="0"/>
        <v>73.42</v>
      </c>
    </row>
    <row r="40" spans="1:10" s="29" customFormat="1" ht="15" customHeight="1">
      <c r="A40" s="187">
        <v>26</v>
      </c>
      <c r="B40" s="137" t="s">
        <v>109</v>
      </c>
      <c r="C40" s="137">
        <v>79530</v>
      </c>
      <c r="D40" s="137">
        <v>66</v>
      </c>
      <c r="E40" s="137">
        <v>205</v>
      </c>
      <c r="F40" s="137">
        <v>16239</v>
      </c>
      <c r="G40" s="138" t="s">
        <v>110</v>
      </c>
      <c r="H40" s="39">
        <v>70.18</v>
      </c>
      <c r="I40" s="40">
        <v>4</v>
      </c>
      <c r="J40" s="343">
        <f t="shared" si="0"/>
        <v>74.18</v>
      </c>
    </row>
    <row r="41" spans="1:10" s="29" customFormat="1" ht="15" customHeight="1">
      <c r="A41" s="188">
        <v>27</v>
      </c>
      <c r="B41" s="137" t="s">
        <v>111</v>
      </c>
      <c r="C41" s="137">
        <v>22811</v>
      </c>
      <c r="D41" s="137">
        <v>65</v>
      </c>
      <c r="E41" s="137">
        <v>204</v>
      </c>
      <c r="F41" s="137">
        <v>1657</v>
      </c>
      <c r="G41" s="138" t="s">
        <v>112</v>
      </c>
      <c r="H41" s="39">
        <v>74.18</v>
      </c>
      <c r="I41" s="40"/>
      <c r="J41" s="343">
        <f t="shared" si="0"/>
        <v>74.18</v>
      </c>
    </row>
    <row r="42" spans="1:10" s="29" customFormat="1" ht="15" customHeight="1">
      <c r="A42" s="187">
        <v>28</v>
      </c>
      <c r="B42" s="137" t="s">
        <v>113</v>
      </c>
      <c r="C42" s="137">
        <v>45690</v>
      </c>
      <c r="D42" s="137">
        <v>14</v>
      </c>
      <c r="E42" s="137">
        <v>183</v>
      </c>
      <c r="F42" s="137">
        <v>12222</v>
      </c>
      <c r="G42" s="138" t="s">
        <v>114</v>
      </c>
      <c r="H42" s="39">
        <v>70.61</v>
      </c>
      <c r="I42" s="42">
        <v>4</v>
      </c>
      <c r="J42" s="343">
        <f t="shared" si="0"/>
        <v>74.61</v>
      </c>
    </row>
    <row r="43" spans="1:10" s="29" customFormat="1" ht="15" customHeight="1">
      <c r="A43" s="188">
        <v>29</v>
      </c>
      <c r="B43" s="137" t="s">
        <v>115</v>
      </c>
      <c r="C43" s="137">
        <v>45039</v>
      </c>
      <c r="D43" s="137">
        <v>51</v>
      </c>
      <c r="E43" s="137">
        <v>224</v>
      </c>
      <c r="F43" s="137">
        <v>2841</v>
      </c>
      <c r="G43" s="138" t="s">
        <v>116</v>
      </c>
      <c r="H43" s="39">
        <v>68.32</v>
      </c>
      <c r="I43" s="40">
        <v>8</v>
      </c>
      <c r="J43" s="343">
        <f t="shared" si="0"/>
        <v>76.32</v>
      </c>
    </row>
    <row r="44" spans="1:10" s="29" customFormat="1" ht="15" customHeight="1">
      <c r="A44" s="187">
        <v>30</v>
      </c>
      <c r="B44" s="137" t="s">
        <v>117</v>
      </c>
      <c r="C44" s="137">
        <v>52922</v>
      </c>
      <c r="D44" s="137">
        <v>36</v>
      </c>
      <c r="E44" s="137">
        <v>201</v>
      </c>
      <c r="F44" s="137">
        <v>17521</v>
      </c>
      <c r="G44" s="138" t="s">
        <v>79</v>
      </c>
      <c r="H44" s="39">
        <v>73.66</v>
      </c>
      <c r="I44" s="40">
        <v>4</v>
      </c>
      <c r="J44" s="343">
        <f t="shared" si="0"/>
        <v>77.66</v>
      </c>
    </row>
    <row r="45" spans="1:10" s="29" customFormat="1" ht="15" customHeight="1">
      <c r="A45" s="188">
        <v>31</v>
      </c>
      <c r="B45" s="137" t="s">
        <v>118</v>
      </c>
      <c r="C45" s="137">
        <v>127</v>
      </c>
      <c r="D45" s="137">
        <v>13</v>
      </c>
      <c r="E45" s="137">
        <v>174</v>
      </c>
      <c r="F45" s="137">
        <v>17314</v>
      </c>
      <c r="G45" s="138" t="s">
        <v>98</v>
      </c>
      <c r="H45" s="41">
        <v>73.99</v>
      </c>
      <c r="I45" s="40">
        <v>4</v>
      </c>
      <c r="J45" s="343">
        <f t="shared" si="0"/>
        <v>77.99</v>
      </c>
    </row>
    <row r="46" spans="1:10" s="29" customFormat="1" ht="15" customHeight="1">
      <c r="A46" s="187">
        <v>32</v>
      </c>
      <c r="B46" s="137" t="s">
        <v>119</v>
      </c>
      <c r="C46" s="137">
        <v>10775</v>
      </c>
      <c r="D46" s="137">
        <v>54</v>
      </c>
      <c r="E46" s="137">
        <v>197</v>
      </c>
      <c r="F46" s="137">
        <v>13817</v>
      </c>
      <c r="G46" s="138" t="s">
        <v>120</v>
      </c>
      <c r="H46" s="39">
        <v>78.39</v>
      </c>
      <c r="I46" s="40"/>
      <c r="J46" s="343">
        <f t="shared" si="0"/>
        <v>78.39</v>
      </c>
    </row>
    <row r="47" spans="1:10" s="29" customFormat="1" ht="15" customHeight="1">
      <c r="A47" s="188">
        <v>33</v>
      </c>
      <c r="B47" s="137" t="s">
        <v>121</v>
      </c>
      <c r="C47" s="137">
        <v>42937</v>
      </c>
      <c r="D47" s="137">
        <v>50</v>
      </c>
      <c r="E47" s="137">
        <v>178</v>
      </c>
      <c r="F47" s="137">
        <v>2309</v>
      </c>
      <c r="G47" s="138" t="s">
        <v>122</v>
      </c>
      <c r="H47" s="39">
        <v>80.01</v>
      </c>
      <c r="I47" s="40"/>
      <c r="J47" s="343">
        <f aca="true" t="shared" si="1" ref="J47:J54">IF(H47&gt;$A$10,"ELIM. T MAX.",IF(H47="E","ELIM.",IF(H47="NP","NO PRES.",H47+I47)))</f>
        <v>80.01</v>
      </c>
    </row>
    <row r="48" spans="1:10" s="29" customFormat="1" ht="15" customHeight="1">
      <c r="A48" s="187">
        <v>34</v>
      </c>
      <c r="B48" s="137" t="s">
        <v>123</v>
      </c>
      <c r="C48" s="137">
        <v>70464</v>
      </c>
      <c r="D48" s="137">
        <v>23</v>
      </c>
      <c r="E48" s="137">
        <v>171</v>
      </c>
      <c r="F48" s="137">
        <v>15944</v>
      </c>
      <c r="G48" s="138" t="s">
        <v>124</v>
      </c>
      <c r="H48" s="39">
        <v>79.42</v>
      </c>
      <c r="I48" s="42">
        <v>4</v>
      </c>
      <c r="J48" s="343">
        <f t="shared" si="1"/>
        <v>83.42</v>
      </c>
    </row>
    <row r="49" spans="1:10" s="29" customFormat="1" ht="15" customHeight="1">
      <c r="A49" s="188">
        <v>35</v>
      </c>
      <c r="B49" s="137" t="s">
        <v>125</v>
      </c>
      <c r="C49" s="137">
        <v>51032</v>
      </c>
      <c r="D49" s="137">
        <v>4</v>
      </c>
      <c r="E49" s="137">
        <v>92</v>
      </c>
      <c r="F49" s="137">
        <v>12222</v>
      </c>
      <c r="G49" s="138" t="s">
        <v>114</v>
      </c>
      <c r="H49" s="39">
        <v>79.53</v>
      </c>
      <c r="I49" s="40">
        <v>4</v>
      </c>
      <c r="J49" s="343">
        <f t="shared" si="1"/>
        <v>83.53</v>
      </c>
    </row>
    <row r="50" spans="1:10" s="29" customFormat="1" ht="15" customHeight="1">
      <c r="A50" s="187">
        <v>36</v>
      </c>
      <c r="B50" s="137" t="s">
        <v>126</v>
      </c>
      <c r="C50" s="137">
        <v>21196</v>
      </c>
      <c r="D50" s="137">
        <v>56</v>
      </c>
      <c r="E50" s="137">
        <v>241</v>
      </c>
      <c r="F50" s="137">
        <v>15937</v>
      </c>
      <c r="G50" s="138" t="s">
        <v>127</v>
      </c>
      <c r="H50" s="39">
        <v>68.22</v>
      </c>
      <c r="I50" s="40">
        <v>16</v>
      </c>
      <c r="J50" s="343">
        <f t="shared" si="1"/>
        <v>84.22</v>
      </c>
    </row>
    <row r="51" spans="1:10" s="29" customFormat="1" ht="15" customHeight="1">
      <c r="A51" s="188">
        <v>37</v>
      </c>
      <c r="B51" s="137" t="s">
        <v>128</v>
      </c>
      <c r="C51" s="137">
        <v>80864</v>
      </c>
      <c r="D51" s="137">
        <v>11</v>
      </c>
      <c r="E51" s="137">
        <v>172</v>
      </c>
      <c r="F51" s="137">
        <v>4975</v>
      </c>
      <c r="G51" s="138" t="s">
        <v>129</v>
      </c>
      <c r="H51" s="39">
        <v>80.59</v>
      </c>
      <c r="I51" s="40">
        <v>4</v>
      </c>
      <c r="J51" s="343">
        <f t="shared" si="1"/>
        <v>84.59</v>
      </c>
    </row>
    <row r="52" spans="1:10" s="29" customFormat="1" ht="15" customHeight="1">
      <c r="A52" s="187">
        <v>38</v>
      </c>
      <c r="B52" s="137" t="s">
        <v>130</v>
      </c>
      <c r="C52" s="137">
        <v>41714</v>
      </c>
      <c r="D52" s="137">
        <v>15</v>
      </c>
      <c r="E52" s="137">
        <v>187</v>
      </c>
      <c r="F52" s="137">
        <v>3368</v>
      </c>
      <c r="G52" s="138" t="s">
        <v>131</v>
      </c>
      <c r="H52" s="41">
        <v>80.93</v>
      </c>
      <c r="I52" s="40">
        <v>4</v>
      </c>
      <c r="J52" s="343">
        <f t="shared" si="1"/>
        <v>84.93</v>
      </c>
    </row>
    <row r="53" spans="1:10" s="29" customFormat="1" ht="15" customHeight="1">
      <c r="A53" s="188">
        <v>39</v>
      </c>
      <c r="B53" s="137" t="s">
        <v>132</v>
      </c>
      <c r="C53" s="137">
        <v>21219</v>
      </c>
      <c r="D53" s="137">
        <v>27</v>
      </c>
      <c r="E53" s="137">
        <v>240</v>
      </c>
      <c r="F53" s="137">
        <v>15937</v>
      </c>
      <c r="G53" s="138" t="s">
        <v>127</v>
      </c>
      <c r="H53" s="41">
        <v>80.94</v>
      </c>
      <c r="I53" s="40">
        <v>4</v>
      </c>
      <c r="J53" s="343">
        <f t="shared" si="1"/>
        <v>84.94</v>
      </c>
    </row>
    <row r="54" spans="1:10" s="29" customFormat="1" ht="15" customHeight="1">
      <c r="A54" s="187">
        <v>40</v>
      </c>
      <c r="B54" s="137" t="s">
        <v>133</v>
      </c>
      <c r="C54" s="137">
        <v>48638</v>
      </c>
      <c r="D54" s="137">
        <v>40</v>
      </c>
      <c r="E54" s="137">
        <v>227</v>
      </c>
      <c r="F54" s="137">
        <v>13286</v>
      </c>
      <c r="G54" s="138" t="s">
        <v>134</v>
      </c>
      <c r="H54" s="39">
        <v>77.17</v>
      </c>
      <c r="I54" s="40">
        <v>8</v>
      </c>
      <c r="J54" s="343">
        <f t="shared" si="1"/>
        <v>85.17</v>
      </c>
    </row>
    <row r="55" spans="1:10" ht="15">
      <c r="A55" s="188">
        <v>41</v>
      </c>
      <c r="B55" s="137" t="s">
        <v>135</v>
      </c>
      <c r="C55" s="137">
        <v>50325</v>
      </c>
      <c r="D55" s="137">
        <v>47</v>
      </c>
      <c r="E55" s="137">
        <v>184</v>
      </c>
      <c r="F55" s="137">
        <v>12222</v>
      </c>
      <c r="G55" s="138" t="s">
        <v>114</v>
      </c>
      <c r="H55" s="39">
        <v>78.64</v>
      </c>
      <c r="I55" s="40">
        <v>8</v>
      </c>
      <c r="J55" s="343">
        <f aca="true" t="shared" si="2" ref="J55:J75">IF(H55&gt;$A$10,"ELIM. T MAX.",IF(H55="E","ELIM.",IF(H55="NP","NO PRES.",H55+I55)))</f>
        <v>86.64</v>
      </c>
    </row>
    <row r="56" spans="1:10" ht="15">
      <c r="A56" s="187">
        <v>42</v>
      </c>
      <c r="B56" s="137" t="s">
        <v>136</v>
      </c>
      <c r="C56" s="137">
        <v>18372</v>
      </c>
      <c r="D56" s="137">
        <v>61</v>
      </c>
      <c r="E56" s="137">
        <v>222</v>
      </c>
      <c r="F56" s="137">
        <v>1208</v>
      </c>
      <c r="G56" s="138" t="s">
        <v>105</v>
      </c>
      <c r="H56" s="39">
        <v>74.64</v>
      </c>
      <c r="I56" s="40">
        <v>12</v>
      </c>
      <c r="J56" s="343">
        <f t="shared" si="2"/>
        <v>86.64</v>
      </c>
    </row>
    <row r="57" spans="1:10" ht="15">
      <c r="A57" s="188">
        <v>43</v>
      </c>
      <c r="B57" s="137" t="s">
        <v>137</v>
      </c>
      <c r="C57" s="137">
        <v>26884</v>
      </c>
      <c r="D57" s="137">
        <v>37</v>
      </c>
      <c r="E57" s="137">
        <v>242</v>
      </c>
      <c r="F57" s="137">
        <v>17294</v>
      </c>
      <c r="G57" s="138" t="s">
        <v>138</v>
      </c>
      <c r="H57" s="39">
        <v>88.98</v>
      </c>
      <c r="I57" s="40"/>
      <c r="J57" s="343">
        <f t="shared" si="2"/>
        <v>88.98</v>
      </c>
    </row>
    <row r="58" spans="1:10" ht="15">
      <c r="A58" s="187">
        <v>44</v>
      </c>
      <c r="B58" s="137" t="s">
        <v>139</v>
      </c>
      <c r="C58" s="137">
        <v>26314</v>
      </c>
      <c r="D58" s="137">
        <v>35</v>
      </c>
      <c r="E58" s="137">
        <v>219</v>
      </c>
      <c r="F58" s="137">
        <v>16050</v>
      </c>
      <c r="G58" s="138" t="s">
        <v>140</v>
      </c>
      <c r="H58" s="41">
        <v>85.19</v>
      </c>
      <c r="I58" s="40">
        <v>4</v>
      </c>
      <c r="J58" s="343">
        <f t="shared" si="2"/>
        <v>89.19</v>
      </c>
    </row>
    <row r="59" spans="1:10" ht="15">
      <c r="A59" s="188">
        <v>45</v>
      </c>
      <c r="B59" s="137" t="s">
        <v>141</v>
      </c>
      <c r="C59" s="137">
        <v>52584</v>
      </c>
      <c r="D59" s="137">
        <v>58</v>
      </c>
      <c r="E59" s="137">
        <v>167</v>
      </c>
      <c r="F59" s="137">
        <v>4970</v>
      </c>
      <c r="G59" s="138" t="s">
        <v>88</v>
      </c>
      <c r="H59" s="39">
        <v>92.12</v>
      </c>
      <c r="I59" s="40"/>
      <c r="J59" s="343">
        <f t="shared" si="2"/>
        <v>92.12</v>
      </c>
    </row>
    <row r="60" spans="1:10" ht="15">
      <c r="A60" s="187">
        <v>46</v>
      </c>
      <c r="B60" s="346" t="s">
        <v>142</v>
      </c>
      <c r="C60" s="346">
        <v>80347</v>
      </c>
      <c r="D60" s="346">
        <v>65</v>
      </c>
      <c r="E60" s="346">
        <v>132</v>
      </c>
      <c r="F60" s="346">
        <v>4954</v>
      </c>
      <c r="G60" s="347" t="s">
        <v>143</v>
      </c>
      <c r="H60" s="39">
        <v>92.17</v>
      </c>
      <c r="I60" s="190"/>
      <c r="J60" s="343">
        <f t="shared" si="2"/>
        <v>92.17</v>
      </c>
    </row>
    <row r="61" spans="1:10" ht="15">
      <c r="A61" s="188">
        <v>47</v>
      </c>
      <c r="B61" s="137" t="s">
        <v>144</v>
      </c>
      <c r="C61" s="137">
        <v>22049</v>
      </c>
      <c r="D61" s="137">
        <v>71</v>
      </c>
      <c r="E61" s="137">
        <v>243</v>
      </c>
      <c r="F61" s="137">
        <v>17294</v>
      </c>
      <c r="G61" s="138" t="s">
        <v>138</v>
      </c>
      <c r="H61" s="39">
        <v>85.05</v>
      </c>
      <c r="I61" s="40">
        <v>8</v>
      </c>
      <c r="J61" s="343">
        <f t="shared" si="2"/>
        <v>93.05</v>
      </c>
    </row>
    <row r="62" spans="1:10" ht="15">
      <c r="A62" s="187">
        <v>48</v>
      </c>
      <c r="B62" s="137" t="s">
        <v>145</v>
      </c>
      <c r="C62" s="137">
        <v>20055</v>
      </c>
      <c r="D62" s="137">
        <v>25</v>
      </c>
      <c r="E62" s="137">
        <v>179</v>
      </c>
      <c r="F62" s="137">
        <v>16055</v>
      </c>
      <c r="G62" s="138" t="s">
        <v>146</v>
      </c>
      <c r="H62" s="39">
        <v>89.3</v>
      </c>
      <c r="I62" s="42">
        <v>4</v>
      </c>
      <c r="J62" s="343">
        <f t="shared" si="2"/>
        <v>93.3</v>
      </c>
    </row>
    <row r="63" spans="1:10" ht="15">
      <c r="A63" s="188">
        <v>49</v>
      </c>
      <c r="B63" s="137" t="s">
        <v>147</v>
      </c>
      <c r="C63" s="137">
        <v>42388</v>
      </c>
      <c r="D63" s="137">
        <v>48</v>
      </c>
      <c r="E63" s="137">
        <v>188</v>
      </c>
      <c r="F63" s="137">
        <v>3368</v>
      </c>
      <c r="G63" s="138" t="s">
        <v>131</v>
      </c>
      <c r="H63" s="39">
        <v>81.98</v>
      </c>
      <c r="I63" s="40">
        <v>12</v>
      </c>
      <c r="J63" s="343">
        <f t="shared" si="2"/>
        <v>93.98</v>
      </c>
    </row>
    <row r="64" spans="1:10" ht="15">
      <c r="A64" s="187">
        <v>50</v>
      </c>
      <c r="B64" s="137" t="s">
        <v>148</v>
      </c>
      <c r="C64" s="137">
        <v>53194</v>
      </c>
      <c r="D64" s="137">
        <v>43</v>
      </c>
      <c r="E64" s="137">
        <v>239</v>
      </c>
      <c r="F64" s="137">
        <v>16316</v>
      </c>
      <c r="G64" s="138" t="s">
        <v>149</v>
      </c>
      <c r="H64" s="39">
        <v>90.83</v>
      </c>
      <c r="I64" s="40">
        <v>4</v>
      </c>
      <c r="J64" s="343">
        <f t="shared" si="2"/>
        <v>94.83</v>
      </c>
    </row>
    <row r="65" spans="1:10" ht="15">
      <c r="A65" s="188">
        <v>51</v>
      </c>
      <c r="B65" s="137" t="s">
        <v>150</v>
      </c>
      <c r="C65" s="137">
        <v>41557</v>
      </c>
      <c r="D65" s="137">
        <v>69</v>
      </c>
      <c r="E65" s="137">
        <v>220</v>
      </c>
      <c r="F65" s="137">
        <v>16050</v>
      </c>
      <c r="G65" s="138" t="s">
        <v>140</v>
      </c>
      <c r="H65" s="39">
        <v>89.99</v>
      </c>
      <c r="I65" s="40">
        <v>8</v>
      </c>
      <c r="J65" s="343">
        <f t="shared" si="2"/>
        <v>97.99</v>
      </c>
    </row>
    <row r="66" spans="1:10" ht="15">
      <c r="A66" s="187">
        <v>52</v>
      </c>
      <c r="B66" s="137" t="s">
        <v>151</v>
      </c>
      <c r="C66" s="137">
        <v>43711</v>
      </c>
      <c r="D66" s="137">
        <v>39</v>
      </c>
      <c r="E66" s="137">
        <v>229</v>
      </c>
      <c r="F66" s="137">
        <v>6297</v>
      </c>
      <c r="G66" s="138" t="s">
        <v>152</v>
      </c>
      <c r="H66" s="39">
        <v>86.27</v>
      </c>
      <c r="I66" s="40">
        <v>12</v>
      </c>
      <c r="J66" s="343">
        <f t="shared" si="2"/>
        <v>98.27</v>
      </c>
    </row>
    <row r="67" spans="1:10" ht="15">
      <c r="A67" s="188">
        <v>53</v>
      </c>
      <c r="B67" s="137" t="s">
        <v>153</v>
      </c>
      <c r="C67" s="137">
        <v>18953</v>
      </c>
      <c r="D67" s="137">
        <v>42</v>
      </c>
      <c r="E67" s="137">
        <v>82</v>
      </c>
      <c r="F67" s="137">
        <v>5014</v>
      </c>
      <c r="G67" s="138" t="s">
        <v>154</v>
      </c>
      <c r="H67" s="39">
        <v>95.77</v>
      </c>
      <c r="I67" s="40">
        <v>4</v>
      </c>
      <c r="J67" s="343">
        <f t="shared" si="2"/>
        <v>99.77</v>
      </c>
    </row>
    <row r="68" spans="1:10" ht="15">
      <c r="A68" s="187">
        <v>54</v>
      </c>
      <c r="B68" s="137" t="s">
        <v>155</v>
      </c>
      <c r="C68" s="137">
        <v>21327</v>
      </c>
      <c r="D68" s="137">
        <v>68</v>
      </c>
      <c r="E68" s="137">
        <v>176</v>
      </c>
      <c r="F68" s="137">
        <v>16034</v>
      </c>
      <c r="G68" s="138" t="s">
        <v>156</v>
      </c>
      <c r="H68" s="39">
        <v>92</v>
      </c>
      <c r="I68" s="40">
        <v>8</v>
      </c>
      <c r="J68" s="343">
        <f t="shared" si="2"/>
        <v>100</v>
      </c>
    </row>
    <row r="69" spans="1:10" ht="15">
      <c r="A69" s="188">
        <v>55</v>
      </c>
      <c r="B69" s="137" t="s">
        <v>157</v>
      </c>
      <c r="C69" s="137">
        <v>18502</v>
      </c>
      <c r="D69" s="137">
        <v>10</v>
      </c>
      <c r="E69" s="137">
        <v>173</v>
      </c>
      <c r="F69" s="137">
        <v>2517</v>
      </c>
      <c r="G69" s="138" t="s">
        <v>158</v>
      </c>
      <c r="H69" s="39">
        <v>89.04</v>
      </c>
      <c r="I69" s="40">
        <v>12</v>
      </c>
      <c r="J69" s="343">
        <f t="shared" si="2"/>
        <v>101.04</v>
      </c>
    </row>
    <row r="70" spans="1:10" ht="15">
      <c r="A70" s="187">
        <v>56</v>
      </c>
      <c r="B70" s="137" t="s">
        <v>159</v>
      </c>
      <c r="C70" s="137">
        <v>20703</v>
      </c>
      <c r="D70" s="137">
        <v>41</v>
      </c>
      <c r="E70" s="137">
        <v>228</v>
      </c>
      <c r="F70" s="137">
        <v>12074</v>
      </c>
      <c r="G70" s="138" t="s">
        <v>160</v>
      </c>
      <c r="H70" s="39">
        <v>98.39</v>
      </c>
      <c r="I70" s="40">
        <v>4</v>
      </c>
      <c r="J70" s="343">
        <f t="shared" si="2"/>
        <v>102.39</v>
      </c>
    </row>
    <row r="71" spans="1:10" ht="15">
      <c r="A71" s="188">
        <v>57</v>
      </c>
      <c r="B71" s="137" t="s">
        <v>161</v>
      </c>
      <c r="C71" s="137">
        <v>17039</v>
      </c>
      <c r="D71" s="137">
        <v>62</v>
      </c>
      <c r="E71" s="137">
        <v>182</v>
      </c>
      <c r="F71" s="137">
        <v>2086</v>
      </c>
      <c r="G71" s="138" t="s">
        <v>83</v>
      </c>
      <c r="H71" s="39">
        <v>96.09</v>
      </c>
      <c r="I71" s="40">
        <v>8</v>
      </c>
      <c r="J71" s="343">
        <f t="shared" si="2"/>
        <v>104.09</v>
      </c>
    </row>
    <row r="72" spans="1:10" ht="15">
      <c r="A72" s="187">
        <v>58</v>
      </c>
      <c r="B72" s="137" t="s">
        <v>162</v>
      </c>
      <c r="C72" s="137">
        <v>22177</v>
      </c>
      <c r="D72" s="137">
        <v>38</v>
      </c>
      <c r="E72" s="137">
        <v>232</v>
      </c>
      <c r="F72" s="137">
        <v>4989</v>
      </c>
      <c r="G72" s="138" t="s">
        <v>163</v>
      </c>
      <c r="H72" s="41">
        <v>104.81</v>
      </c>
      <c r="I72" s="40"/>
      <c r="J72" s="343">
        <f t="shared" si="2"/>
        <v>104.81</v>
      </c>
    </row>
    <row r="73" spans="1:10" ht="15">
      <c r="A73" s="188">
        <v>59</v>
      </c>
      <c r="B73" s="137" t="s">
        <v>164</v>
      </c>
      <c r="C73" s="137">
        <v>79621</v>
      </c>
      <c r="D73" s="137">
        <v>53</v>
      </c>
      <c r="E73" s="137">
        <v>217</v>
      </c>
      <c r="F73" s="137">
        <v>5018</v>
      </c>
      <c r="G73" s="138" t="s">
        <v>165</v>
      </c>
      <c r="H73" s="39">
        <v>101.6</v>
      </c>
      <c r="I73" s="40">
        <v>4</v>
      </c>
      <c r="J73" s="343">
        <f t="shared" si="2"/>
        <v>105.6</v>
      </c>
    </row>
    <row r="74" spans="1:10" ht="15">
      <c r="A74" s="187">
        <v>60</v>
      </c>
      <c r="B74" s="137" t="s">
        <v>166</v>
      </c>
      <c r="C74" s="137">
        <v>27703</v>
      </c>
      <c r="D74" s="137">
        <v>19</v>
      </c>
      <c r="E74" s="137">
        <v>196</v>
      </c>
      <c r="F74" s="137">
        <v>13817</v>
      </c>
      <c r="G74" s="138" t="s">
        <v>120</v>
      </c>
      <c r="H74" s="39">
        <v>104.59</v>
      </c>
      <c r="I74" s="42">
        <v>4</v>
      </c>
      <c r="J74" s="343">
        <f t="shared" si="2"/>
        <v>108.59</v>
      </c>
    </row>
    <row r="75" spans="1:10" ht="15">
      <c r="A75" s="188">
        <v>61</v>
      </c>
      <c r="B75" s="137" t="s">
        <v>167</v>
      </c>
      <c r="C75" s="137">
        <v>42508</v>
      </c>
      <c r="D75" s="137">
        <v>3</v>
      </c>
      <c r="E75" s="137">
        <v>210</v>
      </c>
      <c r="F75" s="137">
        <v>16543</v>
      </c>
      <c r="G75" s="138" t="s">
        <v>168</v>
      </c>
      <c r="H75" s="39">
        <v>119.17</v>
      </c>
      <c r="I75" s="40">
        <v>16</v>
      </c>
      <c r="J75" s="343">
        <f t="shared" si="2"/>
        <v>135.17000000000002</v>
      </c>
    </row>
    <row r="76" spans="1:10" ht="15">
      <c r="A76" s="187">
        <v>62</v>
      </c>
      <c r="B76" s="137" t="s">
        <v>171</v>
      </c>
      <c r="C76" s="137">
        <v>79528</v>
      </c>
      <c r="D76" s="137">
        <v>67</v>
      </c>
      <c r="E76" s="137">
        <v>207</v>
      </c>
      <c r="F76" s="137">
        <v>16235</v>
      </c>
      <c r="G76" s="138" t="s">
        <v>172</v>
      </c>
      <c r="H76" s="39" t="s">
        <v>48</v>
      </c>
      <c r="I76" s="40"/>
      <c r="J76" s="343" t="s">
        <v>48</v>
      </c>
    </row>
    <row r="77" spans="1:10" ht="15.75" thickBot="1">
      <c r="A77" s="188">
        <v>63</v>
      </c>
      <c r="B77" s="137" t="s">
        <v>169</v>
      </c>
      <c r="C77" s="137">
        <v>79537</v>
      </c>
      <c r="D77" s="137">
        <v>18</v>
      </c>
      <c r="E77" s="137">
        <v>216</v>
      </c>
      <c r="F77" s="137">
        <v>5018</v>
      </c>
      <c r="G77" s="138" t="s">
        <v>165</v>
      </c>
      <c r="H77" s="192" t="s">
        <v>173</v>
      </c>
      <c r="I77" s="191"/>
      <c r="J77" s="344" t="s">
        <v>173</v>
      </c>
    </row>
    <row r="78" spans="1:10" ht="15.75" thickBot="1">
      <c r="A78" s="193">
        <v>64</v>
      </c>
      <c r="B78" s="194" t="s">
        <v>170</v>
      </c>
      <c r="C78" s="194">
        <v>55847</v>
      </c>
      <c r="D78" s="194">
        <v>12</v>
      </c>
      <c r="E78" s="194">
        <v>226</v>
      </c>
      <c r="F78" s="194">
        <v>4954</v>
      </c>
      <c r="G78" s="195" t="s">
        <v>143</v>
      </c>
      <c r="H78" s="43" t="s">
        <v>173</v>
      </c>
      <c r="I78" s="44"/>
      <c r="J78" s="345" t="s">
        <v>173</v>
      </c>
    </row>
  </sheetData>
  <sheetProtection/>
  <mergeCells count="12">
    <mergeCell ref="A10:B10"/>
    <mergeCell ref="G10:J11"/>
    <mergeCell ref="A13:G13"/>
    <mergeCell ref="H13:H14"/>
    <mergeCell ref="I13:I14"/>
    <mergeCell ref="J13:J14"/>
    <mergeCell ref="H6:J6"/>
    <mergeCell ref="A1:K3"/>
    <mergeCell ref="H7:J7"/>
    <mergeCell ref="H5:J5"/>
    <mergeCell ref="A9:B9"/>
    <mergeCell ref="G9:J9"/>
  </mergeCells>
  <printOptions/>
  <pageMargins left="0.3937007874015748" right="0" top="0.3937007874015748" bottom="0.3937007874015748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94"/>
  <sheetViews>
    <sheetView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1" width="7.7109375" style="28" customWidth="1"/>
    <col min="2" max="2" width="23.57421875" style="29" customWidth="1"/>
    <col min="3" max="3" width="7.140625" style="29" hidden="1" customWidth="1"/>
    <col min="4" max="4" width="3.8515625" style="29" hidden="1" customWidth="1"/>
    <col min="5" max="5" width="5.28125" style="29" hidden="1" customWidth="1"/>
    <col min="6" max="6" width="7.421875" style="29" hidden="1" customWidth="1"/>
    <col min="7" max="7" width="29.00390625" style="29" customWidth="1"/>
    <col min="8" max="20" width="3.8515625" style="29" hidden="1" customWidth="1"/>
    <col min="21" max="21" width="8.28125" style="29" customWidth="1"/>
    <col min="22" max="22" width="7.28125" style="29" customWidth="1"/>
    <col min="23" max="23" width="8.7109375" style="29" customWidth="1"/>
    <col min="24" max="24" width="8.8515625" style="29" customWidth="1"/>
    <col min="25" max="25" width="8.57421875" style="29" customWidth="1"/>
    <col min="26" max="16384" width="11.421875" style="29" customWidth="1"/>
  </cols>
  <sheetData>
    <row r="1" spans="1:26" ht="12" customHeight="1">
      <c r="A1" s="574" t="s">
        <v>452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131"/>
    </row>
    <row r="2" spans="1:26" ht="36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131"/>
    </row>
    <row r="3" spans="1:23" ht="15.75" customHeight="1" thickBot="1">
      <c r="A3"/>
      <c r="B3"/>
      <c r="C3"/>
      <c r="D3"/>
      <c r="E3"/>
      <c r="F3"/>
      <c r="G3"/>
      <c r="H3"/>
      <c r="I3"/>
      <c r="J3"/>
      <c r="K3"/>
      <c r="L3"/>
      <c r="M3" s="96"/>
      <c r="N3" s="96"/>
      <c r="O3" s="96"/>
      <c r="P3" s="96"/>
      <c r="Q3" s="96"/>
      <c r="R3" s="96"/>
      <c r="S3" s="96"/>
      <c r="T3" s="96"/>
      <c r="U3" s="28"/>
      <c r="V3" s="28"/>
      <c r="W3" s="95"/>
    </row>
    <row r="4" spans="1:24" ht="19.5" customHeight="1">
      <c r="A4"/>
      <c r="B4" s="445" t="s">
        <v>454</v>
      </c>
      <c r="C4"/>
      <c r="D4"/>
      <c r="E4"/>
      <c r="F4"/>
      <c r="G4"/>
      <c r="H4"/>
      <c r="I4"/>
      <c r="J4"/>
      <c r="K4"/>
      <c r="L4"/>
      <c r="M4" s="96"/>
      <c r="N4" s="96"/>
      <c r="O4" s="96"/>
      <c r="P4" s="96"/>
      <c r="Q4" s="96"/>
      <c r="R4" s="96"/>
      <c r="S4" s="96"/>
      <c r="T4" s="96"/>
      <c r="U4" s="132" t="s">
        <v>2</v>
      </c>
      <c r="V4" s="524" t="s">
        <v>38</v>
      </c>
      <c r="W4" s="524"/>
      <c r="X4" s="525"/>
    </row>
    <row r="5" spans="1:24" ht="19.5" customHeight="1" thickBot="1">
      <c r="A5"/>
      <c r="B5" s="446">
        <v>2</v>
      </c>
      <c r="C5"/>
      <c r="D5"/>
      <c r="E5"/>
      <c r="F5"/>
      <c r="G5"/>
      <c r="H5"/>
      <c r="I5"/>
      <c r="J5"/>
      <c r="K5"/>
      <c r="L5"/>
      <c r="M5" s="96"/>
      <c r="N5" s="96"/>
      <c r="O5" s="96"/>
      <c r="P5" s="96"/>
      <c r="Q5" s="96"/>
      <c r="R5" s="96"/>
      <c r="S5" s="96"/>
      <c r="T5" s="96"/>
      <c r="U5" s="133" t="s">
        <v>3</v>
      </c>
      <c r="V5" s="544">
        <v>1.3</v>
      </c>
      <c r="W5" s="544"/>
      <c r="X5" s="545"/>
    </row>
    <row r="6" spans="1:24" ht="15.75" thickBot="1">
      <c r="A6" s="95"/>
      <c r="B6" s="97"/>
      <c r="C6" s="97"/>
      <c r="D6" s="97"/>
      <c r="E6" s="97"/>
      <c r="F6" s="9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134" t="s">
        <v>5</v>
      </c>
      <c r="V6" s="546">
        <v>40242</v>
      </c>
      <c r="W6" s="546"/>
      <c r="X6" s="547"/>
    </row>
    <row r="7" spans="1:25" ht="15.75" thickBot="1">
      <c r="A7" s="95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141"/>
      <c r="V7" s="98"/>
      <c r="W7" s="47"/>
      <c r="X7" s="48"/>
      <c r="Y7" s="48"/>
    </row>
    <row r="8" spans="1:25" ht="16.5" thickBot="1" thickTop="1">
      <c r="A8" s="95"/>
      <c r="B8" s="132" t="s">
        <v>4</v>
      </c>
      <c r="C8" s="50"/>
      <c r="D8" s="50"/>
      <c r="E8" s="50"/>
      <c r="F8" s="50"/>
      <c r="G8" s="51">
        <v>350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142"/>
      <c r="V8" s="99"/>
      <c r="W8" s="461"/>
      <c r="X8" s="461"/>
      <c r="Y8" s="462"/>
    </row>
    <row r="9" spans="1:25" ht="14.25" customHeight="1">
      <c r="A9" s="95"/>
      <c r="B9" s="133" t="s">
        <v>6</v>
      </c>
      <c r="C9" s="52"/>
      <c r="D9" s="52"/>
      <c r="E9" s="52"/>
      <c r="F9" s="52"/>
      <c r="G9" s="53">
        <v>480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28"/>
      <c r="V9" s="28"/>
      <c r="W9" s="507"/>
      <c r="X9" s="507"/>
      <c r="Y9" s="508"/>
    </row>
    <row r="10" spans="1:25" ht="15.75" thickBot="1">
      <c r="A10" s="95"/>
      <c r="B10" s="134" t="s">
        <v>7</v>
      </c>
      <c r="C10" s="54"/>
      <c r="D10" s="54"/>
      <c r="E10" s="54"/>
      <c r="F10" s="54"/>
      <c r="G10" s="55">
        <f>G9/G8</f>
        <v>1.3714285714285714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143">
        <f>ROUNDUP(IF(G10&gt;1,(G10-1)*60+60,G10*60),0)</f>
        <v>83</v>
      </c>
      <c r="V10" s="144" t="s">
        <v>8</v>
      </c>
      <c r="W10" s="510"/>
      <c r="X10" s="510"/>
      <c r="Y10" s="511"/>
    </row>
    <row r="11" spans="1:24" ht="15.75" thickBot="1">
      <c r="A11" s="95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47"/>
      <c r="V11" s="47"/>
      <c r="W11" s="47"/>
      <c r="X11" s="48"/>
    </row>
    <row r="12" spans="1:25" ht="15" customHeight="1">
      <c r="A12" s="477" t="s">
        <v>9</v>
      </c>
      <c r="B12" s="478"/>
      <c r="C12" s="478"/>
      <c r="D12" s="478"/>
      <c r="E12" s="478"/>
      <c r="F12" s="478"/>
      <c r="G12" s="539"/>
      <c r="H12" s="540">
        <v>1</v>
      </c>
      <c r="I12" s="542">
        <v>2</v>
      </c>
      <c r="J12" s="542">
        <v>3</v>
      </c>
      <c r="K12" s="542">
        <v>4</v>
      </c>
      <c r="L12" s="542">
        <v>5</v>
      </c>
      <c r="M12" s="542">
        <v>6</v>
      </c>
      <c r="N12" s="542" t="s">
        <v>50</v>
      </c>
      <c r="O12" s="542" t="s">
        <v>51</v>
      </c>
      <c r="P12" s="542">
        <v>8</v>
      </c>
      <c r="Q12" s="542">
        <v>9</v>
      </c>
      <c r="R12" s="542" t="s">
        <v>52</v>
      </c>
      <c r="S12" s="542" t="s">
        <v>53</v>
      </c>
      <c r="T12" s="542">
        <v>11</v>
      </c>
      <c r="U12" s="551" t="s">
        <v>10</v>
      </c>
      <c r="V12" s="552"/>
      <c r="W12" s="486" t="s">
        <v>12</v>
      </c>
      <c r="X12" s="548" t="s">
        <v>13</v>
      </c>
      <c r="Y12" s="550"/>
    </row>
    <row r="13" spans="1:25" ht="15" customHeight="1" thickBot="1">
      <c r="A13" s="36" t="s">
        <v>14</v>
      </c>
      <c r="B13" s="37" t="s">
        <v>15</v>
      </c>
      <c r="C13" s="37" t="s">
        <v>16</v>
      </c>
      <c r="D13" s="37" t="s">
        <v>17</v>
      </c>
      <c r="E13" s="37" t="s">
        <v>18</v>
      </c>
      <c r="F13" s="37" t="s">
        <v>19</v>
      </c>
      <c r="G13" s="38" t="s">
        <v>20</v>
      </c>
      <c r="H13" s="541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349" t="s">
        <v>21</v>
      </c>
      <c r="V13" s="350" t="s">
        <v>22</v>
      </c>
      <c r="W13" s="575"/>
      <c r="X13" s="351" t="s">
        <v>23</v>
      </c>
      <c r="Y13" s="352" t="s">
        <v>22</v>
      </c>
    </row>
    <row r="14" spans="1:25" ht="15" customHeight="1">
      <c r="A14" s="159">
        <v>1</v>
      </c>
      <c r="B14" s="376" t="s">
        <v>358</v>
      </c>
      <c r="C14" s="377"/>
      <c r="D14" s="377"/>
      <c r="E14" s="377"/>
      <c r="F14" s="377"/>
      <c r="G14" s="378" t="s">
        <v>122</v>
      </c>
      <c r="H14" s="353"/>
      <c r="I14" s="354"/>
      <c r="J14" s="354"/>
      <c r="K14" s="354"/>
      <c r="L14" s="354"/>
      <c r="M14" s="354"/>
      <c r="N14" s="354"/>
      <c r="O14" s="354"/>
      <c r="P14" s="354"/>
      <c r="Q14" s="354"/>
      <c r="R14" s="354"/>
      <c r="S14" s="354"/>
      <c r="T14" s="365"/>
      <c r="U14" s="205">
        <v>0</v>
      </c>
      <c r="V14" s="206">
        <v>60.45</v>
      </c>
      <c r="W14" s="370">
        <v>0</v>
      </c>
      <c r="X14" s="114">
        <v>0</v>
      </c>
      <c r="Y14" s="116">
        <v>60.45</v>
      </c>
    </row>
    <row r="15" spans="1:25" ht="15" customHeight="1">
      <c r="A15" s="160">
        <v>2</v>
      </c>
      <c r="B15" s="379" t="s">
        <v>175</v>
      </c>
      <c r="C15" s="380"/>
      <c r="D15" s="380"/>
      <c r="E15" s="380"/>
      <c r="F15" s="380"/>
      <c r="G15" s="381" t="s">
        <v>31</v>
      </c>
      <c r="H15" s="355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66"/>
      <c r="U15" s="200">
        <v>0</v>
      </c>
      <c r="V15" s="201">
        <v>61.46</v>
      </c>
      <c r="W15" s="371">
        <v>0</v>
      </c>
      <c r="X15" s="21">
        <v>0</v>
      </c>
      <c r="Y15" s="86">
        <v>61.46</v>
      </c>
    </row>
    <row r="16" spans="1:25" ht="15" customHeight="1">
      <c r="A16" s="160">
        <v>3</v>
      </c>
      <c r="B16" s="379" t="s">
        <v>199</v>
      </c>
      <c r="C16" s="380"/>
      <c r="D16" s="380"/>
      <c r="E16" s="380"/>
      <c r="F16" s="380"/>
      <c r="G16" s="381" t="s">
        <v>91</v>
      </c>
      <c r="H16" s="355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66"/>
      <c r="U16" s="200">
        <v>0</v>
      </c>
      <c r="V16" s="201">
        <v>62.57</v>
      </c>
      <c r="W16" s="371">
        <v>0</v>
      </c>
      <c r="X16" s="21">
        <v>0</v>
      </c>
      <c r="Y16" s="86">
        <v>62.57</v>
      </c>
    </row>
    <row r="17" spans="1:25" ht="15" customHeight="1">
      <c r="A17" s="160">
        <v>4</v>
      </c>
      <c r="B17" s="379" t="s">
        <v>180</v>
      </c>
      <c r="C17" s="380"/>
      <c r="D17" s="380"/>
      <c r="E17" s="380"/>
      <c r="F17" s="380"/>
      <c r="G17" s="381" t="s">
        <v>282</v>
      </c>
      <c r="H17" s="355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66"/>
      <c r="U17" s="200">
        <v>0</v>
      </c>
      <c r="V17" s="201">
        <v>64.02</v>
      </c>
      <c r="W17" s="371">
        <v>0</v>
      </c>
      <c r="X17" s="21">
        <v>0</v>
      </c>
      <c r="Y17" s="86">
        <v>64.02</v>
      </c>
    </row>
    <row r="18" spans="1:25" ht="15" customHeight="1">
      <c r="A18" s="160">
        <v>5</v>
      </c>
      <c r="B18" s="379" t="s">
        <v>177</v>
      </c>
      <c r="C18" s="380"/>
      <c r="D18" s="380"/>
      <c r="E18" s="380"/>
      <c r="F18" s="380"/>
      <c r="G18" s="381" t="s">
        <v>279</v>
      </c>
      <c r="H18" s="355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66"/>
      <c r="U18" s="200">
        <v>0</v>
      </c>
      <c r="V18" s="201">
        <v>64.33</v>
      </c>
      <c r="W18" s="371">
        <v>0</v>
      </c>
      <c r="X18" s="21">
        <v>0</v>
      </c>
      <c r="Y18" s="86">
        <v>64.33</v>
      </c>
    </row>
    <row r="19" spans="1:25" ht="15" customHeight="1">
      <c r="A19" s="160">
        <v>6</v>
      </c>
      <c r="B19" s="379" t="s">
        <v>179</v>
      </c>
      <c r="C19" s="380"/>
      <c r="D19" s="380"/>
      <c r="E19" s="380"/>
      <c r="F19" s="380"/>
      <c r="G19" s="381" t="s">
        <v>281</v>
      </c>
      <c r="H19" s="355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66"/>
      <c r="U19" s="200">
        <v>0</v>
      </c>
      <c r="V19" s="201">
        <v>65.43</v>
      </c>
      <c r="W19" s="371">
        <v>0</v>
      </c>
      <c r="X19" s="21">
        <v>0</v>
      </c>
      <c r="Y19" s="86">
        <v>65.43</v>
      </c>
    </row>
    <row r="20" spans="1:25" ht="15" customHeight="1">
      <c r="A20" s="160">
        <v>7</v>
      </c>
      <c r="B20" s="379" t="s">
        <v>333</v>
      </c>
      <c r="C20" s="380"/>
      <c r="D20" s="380"/>
      <c r="E20" s="380"/>
      <c r="F20" s="380"/>
      <c r="G20" s="381" t="s">
        <v>67</v>
      </c>
      <c r="H20" s="355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66"/>
      <c r="U20" s="200">
        <v>0</v>
      </c>
      <c r="V20" s="201">
        <v>65.86</v>
      </c>
      <c r="W20" s="371">
        <v>0</v>
      </c>
      <c r="X20" s="21">
        <v>0</v>
      </c>
      <c r="Y20" s="86">
        <v>65.86</v>
      </c>
    </row>
    <row r="21" spans="1:25" ht="15" customHeight="1">
      <c r="A21" s="160">
        <v>8</v>
      </c>
      <c r="B21" s="379" t="s">
        <v>189</v>
      </c>
      <c r="C21" s="380"/>
      <c r="D21" s="380"/>
      <c r="E21" s="380"/>
      <c r="F21" s="380"/>
      <c r="G21" s="381" t="s">
        <v>67</v>
      </c>
      <c r="H21" s="355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66"/>
      <c r="U21" s="200">
        <v>0</v>
      </c>
      <c r="V21" s="201">
        <v>68.02</v>
      </c>
      <c r="W21" s="371">
        <v>0</v>
      </c>
      <c r="X21" s="21">
        <v>0</v>
      </c>
      <c r="Y21" s="86">
        <v>68.02</v>
      </c>
    </row>
    <row r="22" spans="1:25" ht="15" customHeight="1">
      <c r="A22" s="160">
        <v>9</v>
      </c>
      <c r="B22" s="379" t="s">
        <v>343</v>
      </c>
      <c r="C22" s="380"/>
      <c r="D22" s="380"/>
      <c r="E22" s="380"/>
      <c r="F22" s="380"/>
      <c r="G22" s="381" t="s">
        <v>116</v>
      </c>
      <c r="H22" s="355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66"/>
      <c r="U22" s="200">
        <v>0</v>
      </c>
      <c r="V22" s="201">
        <v>69.88</v>
      </c>
      <c r="W22" s="371">
        <v>0</v>
      </c>
      <c r="X22" s="21">
        <v>0</v>
      </c>
      <c r="Y22" s="86">
        <v>69.88</v>
      </c>
    </row>
    <row r="23" spans="1:25" ht="15" customHeight="1">
      <c r="A23" s="160">
        <v>10</v>
      </c>
      <c r="B23" s="379" t="s">
        <v>185</v>
      </c>
      <c r="C23" s="380"/>
      <c r="D23" s="380"/>
      <c r="E23" s="380"/>
      <c r="F23" s="380"/>
      <c r="G23" s="381" t="s">
        <v>96</v>
      </c>
      <c r="H23" s="355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66"/>
      <c r="U23" s="200">
        <v>0</v>
      </c>
      <c r="V23" s="201">
        <v>72.65</v>
      </c>
      <c r="W23" s="371">
        <v>0</v>
      </c>
      <c r="X23" s="21">
        <v>0</v>
      </c>
      <c r="Y23" s="86">
        <v>72.65</v>
      </c>
    </row>
    <row r="24" spans="1:25" ht="15" customHeight="1">
      <c r="A24" s="160">
        <v>11</v>
      </c>
      <c r="B24" s="379" t="s">
        <v>335</v>
      </c>
      <c r="C24" s="380"/>
      <c r="D24" s="380"/>
      <c r="E24" s="380"/>
      <c r="F24" s="380"/>
      <c r="G24" s="381" t="s">
        <v>353</v>
      </c>
      <c r="H24" s="355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66"/>
      <c r="U24" s="200">
        <v>0</v>
      </c>
      <c r="V24" s="201">
        <v>73.37</v>
      </c>
      <c r="W24" s="371">
        <v>0</v>
      </c>
      <c r="X24" s="21">
        <v>0</v>
      </c>
      <c r="Y24" s="86">
        <v>73.37</v>
      </c>
    </row>
    <row r="25" spans="1:25" ht="15" customHeight="1">
      <c r="A25" s="160">
        <v>12</v>
      </c>
      <c r="B25" s="379" t="s">
        <v>192</v>
      </c>
      <c r="C25" s="380"/>
      <c r="D25" s="380"/>
      <c r="E25" s="380"/>
      <c r="F25" s="380"/>
      <c r="G25" s="381" t="s">
        <v>154</v>
      </c>
      <c r="H25" s="355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66"/>
      <c r="U25" s="200">
        <v>0</v>
      </c>
      <c r="V25" s="201">
        <v>73.5</v>
      </c>
      <c r="W25" s="371">
        <v>0</v>
      </c>
      <c r="X25" s="21">
        <v>0</v>
      </c>
      <c r="Y25" s="86">
        <v>73.5</v>
      </c>
    </row>
    <row r="26" spans="1:25" ht="15" customHeight="1">
      <c r="A26" s="160">
        <v>13</v>
      </c>
      <c r="B26" s="379" t="s">
        <v>194</v>
      </c>
      <c r="C26" s="380"/>
      <c r="D26" s="380"/>
      <c r="E26" s="380"/>
      <c r="F26" s="380"/>
      <c r="G26" s="381" t="s">
        <v>288</v>
      </c>
      <c r="H26" s="355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66"/>
      <c r="U26" s="200">
        <v>0</v>
      </c>
      <c r="V26" s="201">
        <v>75.45</v>
      </c>
      <c r="W26" s="371">
        <v>0</v>
      </c>
      <c r="X26" s="21">
        <v>0</v>
      </c>
      <c r="Y26" s="86">
        <v>75.45</v>
      </c>
    </row>
    <row r="27" spans="1:25" ht="15" customHeight="1">
      <c r="A27" s="160">
        <v>14</v>
      </c>
      <c r="B27" s="379" t="s">
        <v>198</v>
      </c>
      <c r="C27" s="380"/>
      <c r="D27" s="380"/>
      <c r="E27" s="380"/>
      <c r="F27" s="380"/>
      <c r="G27" s="381" t="s">
        <v>284</v>
      </c>
      <c r="H27" s="355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66"/>
      <c r="U27" s="200">
        <v>0</v>
      </c>
      <c r="V27" s="201">
        <v>76.76</v>
      </c>
      <c r="W27" s="371">
        <v>0</v>
      </c>
      <c r="X27" s="21">
        <v>0</v>
      </c>
      <c r="Y27" s="86">
        <v>76.76</v>
      </c>
    </row>
    <row r="28" spans="1:25" ht="15" customHeight="1">
      <c r="A28" s="160">
        <v>15</v>
      </c>
      <c r="B28" s="379" t="s">
        <v>224</v>
      </c>
      <c r="C28" s="380"/>
      <c r="D28" s="380"/>
      <c r="E28" s="380"/>
      <c r="F28" s="380"/>
      <c r="G28" s="381" t="s">
        <v>301</v>
      </c>
      <c r="H28" s="355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66"/>
      <c r="U28" s="200">
        <v>0</v>
      </c>
      <c r="V28" s="201">
        <v>77.35</v>
      </c>
      <c r="W28" s="371">
        <v>0</v>
      </c>
      <c r="X28" s="21">
        <v>0</v>
      </c>
      <c r="Y28" s="86">
        <v>77.35</v>
      </c>
    </row>
    <row r="29" spans="1:25" ht="15" customHeight="1">
      <c r="A29" s="160">
        <v>16</v>
      </c>
      <c r="B29" s="379" t="s">
        <v>336</v>
      </c>
      <c r="C29" s="380"/>
      <c r="D29" s="380"/>
      <c r="E29" s="380"/>
      <c r="F29" s="380"/>
      <c r="G29" s="381" t="s">
        <v>107</v>
      </c>
      <c r="H29" s="355"/>
      <c r="I29" s="356"/>
      <c r="J29" s="357"/>
      <c r="K29" s="356"/>
      <c r="L29" s="356"/>
      <c r="M29" s="356"/>
      <c r="N29" s="356"/>
      <c r="O29" s="356"/>
      <c r="P29" s="356"/>
      <c r="Q29" s="356"/>
      <c r="R29" s="356"/>
      <c r="S29" s="356"/>
      <c r="T29" s="366"/>
      <c r="U29" s="200">
        <v>0</v>
      </c>
      <c r="V29" s="201">
        <v>78.3</v>
      </c>
      <c r="W29" s="371">
        <v>0</v>
      </c>
      <c r="X29" s="21">
        <v>0</v>
      </c>
      <c r="Y29" s="86">
        <v>78.3</v>
      </c>
    </row>
    <row r="30" spans="1:25" ht="15" customHeight="1">
      <c r="A30" s="160">
        <v>17</v>
      </c>
      <c r="B30" s="380" t="s">
        <v>232</v>
      </c>
      <c r="C30" s="380"/>
      <c r="D30" s="380"/>
      <c r="E30" s="380"/>
      <c r="F30" s="380"/>
      <c r="G30" s="382" t="s">
        <v>293</v>
      </c>
      <c r="H30" s="355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66"/>
      <c r="U30" s="200">
        <v>0</v>
      </c>
      <c r="V30" s="201">
        <v>78.73</v>
      </c>
      <c r="W30" s="371">
        <v>0</v>
      </c>
      <c r="X30" s="21">
        <v>0</v>
      </c>
      <c r="Y30" s="86">
        <v>78.73</v>
      </c>
    </row>
    <row r="31" spans="1:25" ht="15" customHeight="1">
      <c r="A31" s="160">
        <v>18</v>
      </c>
      <c r="B31" s="379" t="s">
        <v>361</v>
      </c>
      <c r="C31" s="380"/>
      <c r="D31" s="380"/>
      <c r="E31" s="380"/>
      <c r="F31" s="380"/>
      <c r="G31" s="381" t="s">
        <v>360</v>
      </c>
      <c r="H31" s="355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66"/>
      <c r="U31" s="200">
        <v>0</v>
      </c>
      <c r="V31" s="201">
        <v>79.21</v>
      </c>
      <c r="W31" s="371">
        <v>0</v>
      </c>
      <c r="X31" s="21">
        <v>0</v>
      </c>
      <c r="Y31" s="86">
        <v>79.21</v>
      </c>
    </row>
    <row r="32" spans="1:25" ht="15" customHeight="1">
      <c r="A32" s="160">
        <v>19</v>
      </c>
      <c r="B32" s="379" t="s">
        <v>191</v>
      </c>
      <c r="C32" s="380"/>
      <c r="D32" s="380"/>
      <c r="E32" s="380"/>
      <c r="F32" s="380"/>
      <c r="G32" s="381" t="s">
        <v>287</v>
      </c>
      <c r="H32" s="355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66"/>
      <c r="U32" s="200">
        <v>0</v>
      </c>
      <c r="V32" s="201">
        <v>79.31</v>
      </c>
      <c r="W32" s="371">
        <v>0</v>
      </c>
      <c r="X32" s="21">
        <v>0</v>
      </c>
      <c r="Y32" s="86">
        <v>79.31</v>
      </c>
    </row>
    <row r="33" spans="1:25" ht="15" customHeight="1">
      <c r="A33" s="160">
        <v>20</v>
      </c>
      <c r="B33" s="379" t="s">
        <v>208</v>
      </c>
      <c r="C33" s="380"/>
      <c r="D33" s="380"/>
      <c r="E33" s="380"/>
      <c r="F33" s="380"/>
      <c r="G33" s="381" t="s">
        <v>282</v>
      </c>
      <c r="H33" s="355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66"/>
      <c r="U33" s="200">
        <v>0</v>
      </c>
      <c r="V33" s="201">
        <v>80.54</v>
      </c>
      <c r="W33" s="371">
        <v>0</v>
      </c>
      <c r="X33" s="21">
        <v>0</v>
      </c>
      <c r="Y33" s="86">
        <v>80.54</v>
      </c>
    </row>
    <row r="34" spans="1:25" ht="15" customHeight="1">
      <c r="A34" s="160">
        <v>21</v>
      </c>
      <c r="B34" s="379" t="s">
        <v>359</v>
      </c>
      <c r="C34" s="380"/>
      <c r="D34" s="380"/>
      <c r="E34" s="380"/>
      <c r="F34" s="380"/>
      <c r="G34" s="381" t="s">
        <v>360</v>
      </c>
      <c r="H34" s="355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66"/>
      <c r="U34" s="200">
        <v>0</v>
      </c>
      <c r="V34" s="201">
        <v>81.28</v>
      </c>
      <c r="W34" s="371">
        <v>0</v>
      </c>
      <c r="X34" s="21">
        <v>0</v>
      </c>
      <c r="Y34" s="86">
        <v>81.28</v>
      </c>
    </row>
    <row r="35" spans="1:25" ht="15" customHeight="1">
      <c r="A35" s="160">
        <v>22</v>
      </c>
      <c r="B35" s="379" t="s">
        <v>339</v>
      </c>
      <c r="C35" s="380"/>
      <c r="D35" s="380"/>
      <c r="E35" s="380"/>
      <c r="F35" s="380"/>
      <c r="G35" s="381" t="s">
        <v>353</v>
      </c>
      <c r="H35" s="355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66"/>
      <c r="U35" s="200">
        <v>0</v>
      </c>
      <c r="V35" s="201">
        <v>81.34</v>
      </c>
      <c r="W35" s="371">
        <v>0</v>
      </c>
      <c r="X35" s="21">
        <v>0</v>
      </c>
      <c r="Y35" s="86">
        <v>81.34</v>
      </c>
    </row>
    <row r="36" spans="1:25" ht="15" customHeight="1">
      <c r="A36" s="160">
        <v>23</v>
      </c>
      <c r="B36" s="379" t="s">
        <v>205</v>
      </c>
      <c r="C36" s="380"/>
      <c r="D36" s="380"/>
      <c r="E36" s="380"/>
      <c r="F36" s="380"/>
      <c r="G36" s="381" t="s">
        <v>103</v>
      </c>
      <c r="H36" s="355"/>
      <c r="I36" s="356"/>
      <c r="J36" s="356"/>
      <c r="K36" s="356"/>
      <c r="L36" s="356"/>
      <c r="M36" s="356"/>
      <c r="N36" s="356"/>
      <c r="O36" s="356"/>
      <c r="P36" s="356"/>
      <c r="Q36" s="356"/>
      <c r="R36" s="356"/>
      <c r="S36" s="356"/>
      <c r="T36" s="366"/>
      <c r="U36" s="200">
        <v>0</v>
      </c>
      <c r="V36" s="201">
        <v>83.21</v>
      </c>
      <c r="W36" s="371">
        <v>0</v>
      </c>
      <c r="X36" s="21">
        <v>0</v>
      </c>
      <c r="Y36" s="86">
        <v>83.21</v>
      </c>
    </row>
    <row r="37" spans="1:25" ht="15" customHeight="1">
      <c r="A37" s="160">
        <v>24</v>
      </c>
      <c r="B37" s="379" t="s">
        <v>200</v>
      </c>
      <c r="C37" s="380"/>
      <c r="D37" s="380"/>
      <c r="E37" s="380"/>
      <c r="F37" s="380"/>
      <c r="G37" s="381" t="s">
        <v>76</v>
      </c>
      <c r="H37" s="355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66"/>
      <c r="U37" s="200">
        <v>0</v>
      </c>
      <c r="V37" s="201">
        <v>83.41</v>
      </c>
      <c r="W37" s="371">
        <v>0</v>
      </c>
      <c r="X37" s="21">
        <v>0</v>
      </c>
      <c r="Y37" s="86">
        <v>83.41</v>
      </c>
    </row>
    <row r="38" spans="1:25" ht="15" customHeight="1">
      <c r="A38" s="160">
        <v>25</v>
      </c>
      <c r="B38" s="379" t="s">
        <v>340</v>
      </c>
      <c r="C38" s="380"/>
      <c r="D38" s="380"/>
      <c r="E38" s="380"/>
      <c r="F38" s="380"/>
      <c r="G38" s="381" t="s">
        <v>83</v>
      </c>
      <c r="H38" s="355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66"/>
      <c r="U38" s="200">
        <v>0</v>
      </c>
      <c r="V38" s="201">
        <v>84.77</v>
      </c>
      <c r="W38" s="371">
        <v>0</v>
      </c>
      <c r="X38" s="21">
        <v>0</v>
      </c>
      <c r="Y38" s="86">
        <v>84.77</v>
      </c>
    </row>
    <row r="39" spans="1:25" ht="15" customHeight="1">
      <c r="A39" s="160">
        <v>26</v>
      </c>
      <c r="B39" s="379" t="s">
        <v>217</v>
      </c>
      <c r="C39" s="380"/>
      <c r="D39" s="380"/>
      <c r="E39" s="380"/>
      <c r="F39" s="380"/>
      <c r="G39" s="381" t="s">
        <v>71</v>
      </c>
      <c r="H39" s="355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66"/>
      <c r="U39" s="200">
        <v>0</v>
      </c>
      <c r="V39" s="201">
        <v>85.33</v>
      </c>
      <c r="W39" s="371">
        <v>0</v>
      </c>
      <c r="X39" s="21">
        <v>0</v>
      </c>
      <c r="Y39" s="86">
        <v>85.33</v>
      </c>
    </row>
    <row r="40" spans="1:25" ht="15" customHeight="1">
      <c r="A40" s="160">
        <v>27</v>
      </c>
      <c r="B40" s="379" t="s">
        <v>211</v>
      </c>
      <c r="C40" s="380"/>
      <c r="D40" s="380"/>
      <c r="E40" s="380"/>
      <c r="F40" s="380"/>
      <c r="G40" s="381" t="s">
        <v>105</v>
      </c>
      <c r="H40" s="355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66"/>
      <c r="U40" s="200">
        <v>0</v>
      </c>
      <c r="V40" s="201">
        <v>89.21</v>
      </c>
      <c r="W40" s="371">
        <v>0</v>
      </c>
      <c r="X40" s="21">
        <v>0</v>
      </c>
      <c r="Y40" s="86">
        <v>89.21</v>
      </c>
    </row>
    <row r="41" spans="1:25" ht="15" customHeight="1">
      <c r="A41" s="160">
        <v>28</v>
      </c>
      <c r="B41" s="379" t="s">
        <v>219</v>
      </c>
      <c r="C41" s="380"/>
      <c r="D41" s="380"/>
      <c r="E41" s="380"/>
      <c r="F41" s="380"/>
      <c r="G41" s="381" t="s">
        <v>297</v>
      </c>
      <c r="H41" s="355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66"/>
      <c r="U41" s="200">
        <v>0</v>
      </c>
      <c r="V41" s="201">
        <v>92.73</v>
      </c>
      <c r="W41" s="371">
        <v>1</v>
      </c>
      <c r="X41" s="21">
        <v>1</v>
      </c>
      <c r="Y41" s="86">
        <v>92.73</v>
      </c>
    </row>
    <row r="42" spans="1:25" ht="15" customHeight="1">
      <c r="A42" s="160">
        <v>29</v>
      </c>
      <c r="B42" s="379" t="s">
        <v>227</v>
      </c>
      <c r="C42" s="380"/>
      <c r="D42" s="380"/>
      <c r="E42" s="380"/>
      <c r="F42" s="380"/>
      <c r="G42" s="381" t="s">
        <v>69</v>
      </c>
      <c r="H42" s="355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66"/>
      <c r="U42" s="200">
        <v>4</v>
      </c>
      <c r="V42" s="201">
        <v>58.84</v>
      </c>
      <c r="W42" s="371">
        <v>0</v>
      </c>
      <c r="X42" s="21">
        <v>4</v>
      </c>
      <c r="Y42" s="86">
        <v>58.84</v>
      </c>
    </row>
    <row r="43" spans="1:25" ht="15" customHeight="1">
      <c r="A43" s="160">
        <v>30</v>
      </c>
      <c r="B43" s="379" t="s">
        <v>202</v>
      </c>
      <c r="C43" s="380"/>
      <c r="D43" s="380"/>
      <c r="E43" s="380"/>
      <c r="F43" s="380"/>
      <c r="G43" s="381" t="s">
        <v>105</v>
      </c>
      <c r="H43" s="355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66"/>
      <c r="U43" s="200">
        <v>4</v>
      </c>
      <c r="V43" s="201">
        <v>60.52</v>
      </c>
      <c r="W43" s="371">
        <v>0</v>
      </c>
      <c r="X43" s="21">
        <v>4</v>
      </c>
      <c r="Y43" s="86">
        <v>60.52</v>
      </c>
    </row>
    <row r="44" spans="1:25" ht="15" customHeight="1">
      <c r="A44" s="160">
        <v>31</v>
      </c>
      <c r="B44" s="379" t="s">
        <v>174</v>
      </c>
      <c r="C44" s="380"/>
      <c r="D44" s="380"/>
      <c r="E44" s="380"/>
      <c r="F44" s="380"/>
      <c r="G44" s="381" t="s">
        <v>277</v>
      </c>
      <c r="H44" s="355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66"/>
      <c r="U44" s="200">
        <v>4</v>
      </c>
      <c r="V44" s="201">
        <v>61.48</v>
      </c>
      <c r="W44" s="371">
        <v>0</v>
      </c>
      <c r="X44" s="21">
        <v>4</v>
      </c>
      <c r="Y44" s="86">
        <v>61.48</v>
      </c>
    </row>
    <row r="45" spans="1:25" ht="15" customHeight="1">
      <c r="A45" s="160">
        <v>32</v>
      </c>
      <c r="B45" s="379" t="s">
        <v>246</v>
      </c>
      <c r="C45" s="380"/>
      <c r="D45" s="380"/>
      <c r="E45" s="380"/>
      <c r="F45" s="380"/>
      <c r="G45" s="381" t="s">
        <v>314</v>
      </c>
      <c r="H45" s="355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66"/>
      <c r="U45" s="200">
        <v>4</v>
      </c>
      <c r="V45" s="201">
        <v>64.83</v>
      </c>
      <c r="W45" s="371">
        <v>0</v>
      </c>
      <c r="X45" s="21">
        <v>4</v>
      </c>
      <c r="Y45" s="86">
        <v>64.83</v>
      </c>
    </row>
    <row r="46" spans="1:25" ht="15" customHeight="1">
      <c r="A46" s="160">
        <v>33</v>
      </c>
      <c r="B46" s="379" t="s">
        <v>271</v>
      </c>
      <c r="C46" s="380"/>
      <c r="D46" s="380"/>
      <c r="E46" s="380"/>
      <c r="F46" s="380"/>
      <c r="G46" s="381" t="s">
        <v>312</v>
      </c>
      <c r="H46" s="355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66"/>
      <c r="U46" s="200">
        <v>4</v>
      </c>
      <c r="V46" s="201">
        <v>64.96</v>
      </c>
      <c r="W46" s="371">
        <v>0</v>
      </c>
      <c r="X46" s="21">
        <v>4</v>
      </c>
      <c r="Y46" s="86">
        <v>64.96</v>
      </c>
    </row>
    <row r="47" spans="1:25" ht="15" customHeight="1">
      <c r="A47" s="160">
        <v>34</v>
      </c>
      <c r="B47" s="379" t="s">
        <v>214</v>
      </c>
      <c r="C47" s="380"/>
      <c r="D47" s="380"/>
      <c r="E47" s="380"/>
      <c r="F47" s="380"/>
      <c r="G47" s="381" t="s">
        <v>288</v>
      </c>
      <c r="H47" s="355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66"/>
      <c r="U47" s="200">
        <v>4</v>
      </c>
      <c r="V47" s="201">
        <v>65.61</v>
      </c>
      <c r="W47" s="371">
        <v>0</v>
      </c>
      <c r="X47" s="21">
        <v>4</v>
      </c>
      <c r="Y47" s="86">
        <v>65.61</v>
      </c>
    </row>
    <row r="48" spans="1:25" ht="15" customHeight="1">
      <c r="A48" s="160">
        <v>35</v>
      </c>
      <c r="B48" s="379" t="s">
        <v>264</v>
      </c>
      <c r="C48" s="380"/>
      <c r="D48" s="380"/>
      <c r="E48" s="380"/>
      <c r="F48" s="380"/>
      <c r="G48" s="381" t="s">
        <v>323</v>
      </c>
      <c r="H48" s="355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66"/>
      <c r="U48" s="200">
        <v>4</v>
      </c>
      <c r="V48" s="201">
        <v>66.36</v>
      </c>
      <c r="W48" s="371">
        <v>0</v>
      </c>
      <c r="X48" s="21">
        <v>4</v>
      </c>
      <c r="Y48" s="86">
        <v>66.36</v>
      </c>
    </row>
    <row r="49" spans="1:25" ht="15" customHeight="1">
      <c r="A49" s="160">
        <v>36</v>
      </c>
      <c r="B49" s="379" t="s">
        <v>221</v>
      </c>
      <c r="C49" s="380"/>
      <c r="D49" s="380"/>
      <c r="E49" s="380"/>
      <c r="F49" s="380"/>
      <c r="G49" s="381" t="s">
        <v>298</v>
      </c>
      <c r="H49" s="355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66"/>
      <c r="U49" s="200">
        <v>4</v>
      </c>
      <c r="V49" s="201">
        <v>71.07</v>
      </c>
      <c r="W49" s="371">
        <v>0</v>
      </c>
      <c r="X49" s="21">
        <v>4</v>
      </c>
      <c r="Y49" s="86">
        <v>71.07</v>
      </c>
    </row>
    <row r="50" spans="1:25" ht="15" customHeight="1">
      <c r="A50" s="160">
        <v>37</v>
      </c>
      <c r="B50" s="379" t="s">
        <v>366</v>
      </c>
      <c r="C50" s="380"/>
      <c r="D50" s="380"/>
      <c r="E50" s="380"/>
      <c r="F50" s="380"/>
      <c r="G50" s="381" t="s">
        <v>296</v>
      </c>
      <c r="H50" s="355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66"/>
      <c r="U50" s="200">
        <v>4</v>
      </c>
      <c r="V50" s="201">
        <v>71.24</v>
      </c>
      <c r="W50" s="371">
        <v>0</v>
      </c>
      <c r="X50" s="21">
        <v>4</v>
      </c>
      <c r="Y50" s="86">
        <v>71.24</v>
      </c>
    </row>
    <row r="51" spans="1:25" ht="15" customHeight="1">
      <c r="A51" s="160">
        <v>38</v>
      </c>
      <c r="B51" s="379" t="s">
        <v>240</v>
      </c>
      <c r="C51" s="380"/>
      <c r="D51" s="380"/>
      <c r="E51" s="380"/>
      <c r="F51" s="380"/>
      <c r="G51" s="381" t="s">
        <v>120</v>
      </c>
      <c r="H51" s="355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66"/>
      <c r="U51" s="200">
        <v>4</v>
      </c>
      <c r="V51" s="201">
        <v>71.34</v>
      </c>
      <c r="W51" s="371">
        <v>0</v>
      </c>
      <c r="X51" s="21">
        <v>4</v>
      </c>
      <c r="Y51" s="86">
        <v>71.34</v>
      </c>
    </row>
    <row r="52" spans="1:25" ht="15" customHeight="1">
      <c r="A52" s="160">
        <v>39</v>
      </c>
      <c r="B52" s="379" t="s">
        <v>251</v>
      </c>
      <c r="C52" s="380"/>
      <c r="D52" s="380"/>
      <c r="E52" s="380"/>
      <c r="F52" s="380"/>
      <c r="G52" s="381" t="s">
        <v>318</v>
      </c>
      <c r="H52" s="355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66"/>
      <c r="U52" s="200">
        <v>4</v>
      </c>
      <c r="V52" s="201">
        <v>72.78</v>
      </c>
      <c r="W52" s="371">
        <v>0</v>
      </c>
      <c r="X52" s="21">
        <v>4</v>
      </c>
      <c r="Y52" s="86">
        <v>72.78</v>
      </c>
    </row>
    <row r="53" spans="1:25" ht="15" customHeight="1">
      <c r="A53" s="160">
        <v>40</v>
      </c>
      <c r="B53" s="379" t="s">
        <v>181</v>
      </c>
      <c r="C53" s="380"/>
      <c r="D53" s="380"/>
      <c r="E53" s="380"/>
      <c r="F53" s="380"/>
      <c r="G53" s="381" t="s">
        <v>283</v>
      </c>
      <c r="H53" s="355"/>
      <c r="I53" s="356"/>
      <c r="J53" s="356"/>
      <c r="K53" s="356"/>
      <c r="L53" s="356"/>
      <c r="M53" s="357"/>
      <c r="N53" s="357"/>
      <c r="O53" s="356"/>
      <c r="P53" s="356"/>
      <c r="Q53" s="356"/>
      <c r="R53" s="356"/>
      <c r="S53" s="356"/>
      <c r="T53" s="366"/>
      <c r="U53" s="200">
        <v>4</v>
      </c>
      <c r="V53" s="201">
        <v>72.79</v>
      </c>
      <c r="W53" s="371">
        <v>0</v>
      </c>
      <c r="X53" s="21">
        <v>4</v>
      </c>
      <c r="Y53" s="86">
        <v>72.79</v>
      </c>
    </row>
    <row r="54" spans="1:25" ht="15" customHeight="1">
      <c r="A54" s="160">
        <v>41</v>
      </c>
      <c r="B54" s="379" t="s">
        <v>364</v>
      </c>
      <c r="C54" s="380"/>
      <c r="D54" s="380"/>
      <c r="E54" s="380"/>
      <c r="F54" s="380"/>
      <c r="G54" s="381" t="s">
        <v>365</v>
      </c>
      <c r="H54" s="355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66"/>
      <c r="U54" s="200">
        <v>4</v>
      </c>
      <c r="V54" s="201">
        <v>74.43</v>
      </c>
      <c r="W54" s="371">
        <v>0</v>
      </c>
      <c r="X54" s="21">
        <v>4</v>
      </c>
      <c r="Y54" s="86">
        <v>74.43</v>
      </c>
    </row>
    <row r="55" spans="1:25" ht="15" customHeight="1">
      <c r="A55" s="160">
        <v>42</v>
      </c>
      <c r="B55" s="379" t="s">
        <v>218</v>
      </c>
      <c r="C55" s="380"/>
      <c r="D55" s="380"/>
      <c r="E55" s="380"/>
      <c r="F55" s="380"/>
      <c r="G55" s="381" t="s">
        <v>278</v>
      </c>
      <c r="H55" s="355"/>
      <c r="I55" s="356"/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66"/>
      <c r="U55" s="200">
        <v>4</v>
      </c>
      <c r="V55" s="201">
        <v>74.74</v>
      </c>
      <c r="W55" s="371">
        <v>0</v>
      </c>
      <c r="X55" s="21">
        <v>4</v>
      </c>
      <c r="Y55" s="86">
        <v>74.74</v>
      </c>
    </row>
    <row r="56" spans="1:25" ht="15" customHeight="1">
      <c r="A56" s="160">
        <v>43</v>
      </c>
      <c r="B56" s="379" t="s">
        <v>184</v>
      </c>
      <c r="C56" s="380"/>
      <c r="D56" s="380"/>
      <c r="E56" s="380"/>
      <c r="F56" s="380"/>
      <c r="G56" s="381" t="s">
        <v>285</v>
      </c>
      <c r="H56" s="355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66"/>
      <c r="U56" s="200">
        <v>4</v>
      </c>
      <c r="V56" s="201">
        <v>79.09</v>
      </c>
      <c r="W56" s="371">
        <v>0</v>
      </c>
      <c r="X56" s="21">
        <v>4</v>
      </c>
      <c r="Y56" s="86">
        <v>79.09</v>
      </c>
    </row>
    <row r="57" spans="1:25" ht="15" customHeight="1">
      <c r="A57" s="160">
        <v>44</v>
      </c>
      <c r="B57" s="379" t="s">
        <v>437</v>
      </c>
      <c r="C57" s="380"/>
      <c r="D57" s="380"/>
      <c r="E57" s="380"/>
      <c r="F57" s="380"/>
      <c r="G57" s="381" t="s">
        <v>96</v>
      </c>
      <c r="H57" s="355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66"/>
      <c r="U57" s="200">
        <v>4</v>
      </c>
      <c r="V57" s="201">
        <v>79.59</v>
      </c>
      <c r="W57" s="371">
        <v>0</v>
      </c>
      <c r="X57" s="21">
        <v>4</v>
      </c>
      <c r="Y57" s="86">
        <v>79.59</v>
      </c>
    </row>
    <row r="58" spans="1:25" ht="15" customHeight="1">
      <c r="A58" s="160">
        <v>45</v>
      </c>
      <c r="B58" s="379" t="s">
        <v>337</v>
      </c>
      <c r="C58" s="380"/>
      <c r="D58" s="380"/>
      <c r="E58" s="380"/>
      <c r="F58" s="380"/>
      <c r="G58" s="381" t="s">
        <v>293</v>
      </c>
      <c r="H58" s="355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66"/>
      <c r="U58" s="200">
        <v>4</v>
      </c>
      <c r="V58" s="201">
        <v>79.97</v>
      </c>
      <c r="W58" s="371">
        <v>0</v>
      </c>
      <c r="X58" s="21">
        <v>4</v>
      </c>
      <c r="Y58" s="86">
        <v>79.97</v>
      </c>
    </row>
    <row r="59" spans="1:25" ht="15" customHeight="1">
      <c r="A59" s="160">
        <v>46</v>
      </c>
      <c r="B59" s="379" t="s">
        <v>195</v>
      </c>
      <c r="C59" s="380"/>
      <c r="D59" s="380"/>
      <c r="E59" s="380"/>
      <c r="F59" s="380"/>
      <c r="G59" s="381" t="s">
        <v>289</v>
      </c>
      <c r="H59" s="355"/>
      <c r="I59" s="356"/>
      <c r="J59" s="356"/>
      <c r="K59" s="356"/>
      <c r="L59" s="356"/>
      <c r="M59" s="356"/>
      <c r="N59" s="356"/>
      <c r="O59" s="356"/>
      <c r="P59" s="356"/>
      <c r="Q59" s="356"/>
      <c r="R59" s="356"/>
      <c r="S59" s="356"/>
      <c r="T59" s="366"/>
      <c r="U59" s="200">
        <v>4</v>
      </c>
      <c r="V59" s="201">
        <v>80.9</v>
      </c>
      <c r="W59" s="371">
        <v>0</v>
      </c>
      <c r="X59" s="21">
        <v>4</v>
      </c>
      <c r="Y59" s="86">
        <v>80.9</v>
      </c>
    </row>
    <row r="60" spans="1:25" ht="15" customHeight="1">
      <c r="A60" s="160">
        <v>47</v>
      </c>
      <c r="B60" s="379" t="s">
        <v>222</v>
      </c>
      <c r="C60" s="380"/>
      <c r="D60" s="380"/>
      <c r="E60" s="380"/>
      <c r="F60" s="380"/>
      <c r="G60" s="381" t="s">
        <v>299</v>
      </c>
      <c r="H60" s="355"/>
      <c r="I60" s="356"/>
      <c r="J60" s="356"/>
      <c r="K60" s="356"/>
      <c r="L60" s="356"/>
      <c r="M60" s="356"/>
      <c r="N60" s="356"/>
      <c r="O60" s="356"/>
      <c r="P60" s="356"/>
      <c r="Q60" s="356"/>
      <c r="R60" s="356"/>
      <c r="S60" s="356"/>
      <c r="T60" s="366"/>
      <c r="U60" s="200">
        <v>4</v>
      </c>
      <c r="V60" s="201">
        <v>82.31</v>
      </c>
      <c r="W60" s="371">
        <v>0</v>
      </c>
      <c r="X60" s="21">
        <v>4</v>
      </c>
      <c r="Y60" s="86">
        <v>82.31</v>
      </c>
    </row>
    <row r="61" spans="1:25" ht="15" customHeight="1">
      <c r="A61" s="160">
        <v>48</v>
      </c>
      <c r="B61" s="379" t="s">
        <v>183</v>
      </c>
      <c r="C61" s="380"/>
      <c r="D61" s="380"/>
      <c r="E61" s="380"/>
      <c r="F61" s="380"/>
      <c r="G61" s="381" t="s">
        <v>172</v>
      </c>
      <c r="H61" s="355"/>
      <c r="I61" s="356"/>
      <c r="J61" s="356"/>
      <c r="K61" s="356"/>
      <c r="L61" s="356"/>
      <c r="M61" s="356"/>
      <c r="N61" s="356"/>
      <c r="O61" s="356"/>
      <c r="P61" s="356"/>
      <c r="Q61" s="356"/>
      <c r="R61" s="356"/>
      <c r="S61" s="356"/>
      <c r="T61" s="366"/>
      <c r="U61" s="200">
        <v>4</v>
      </c>
      <c r="V61" s="201">
        <v>83.79</v>
      </c>
      <c r="W61" s="371">
        <v>0</v>
      </c>
      <c r="X61" s="21">
        <v>4</v>
      </c>
      <c r="Y61" s="86">
        <v>83.79</v>
      </c>
    </row>
    <row r="62" spans="1:25" ht="15" customHeight="1">
      <c r="A62" s="160">
        <v>49</v>
      </c>
      <c r="B62" s="379" t="s">
        <v>258</v>
      </c>
      <c r="C62" s="380"/>
      <c r="D62" s="380"/>
      <c r="E62" s="380"/>
      <c r="F62" s="380"/>
      <c r="G62" s="381" t="s">
        <v>100</v>
      </c>
      <c r="H62" s="355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66"/>
      <c r="U62" s="200">
        <v>4</v>
      </c>
      <c r="V62" s="201">
        <v>85.29</v>
      </c>
      <c r="W62" s="371">
        <v>0</v>
      </c>
      <c r="X62" s="21">
        <v>4</v>
      </c>
      <c r="Y62" s="86">
        <v>85.29</v>
      </c>
    </row>
    <row r="63" spans="1:25" ht="15" customHeight="1">
      <c r="A63" s="160">
        <v>51</v>
      </c>
      <c r="B63" s="379" t="s">
        <v>212</v>
      </c>
      <c r="C63" s="380"/>
      <c r="D63" s="380"/>
      <c r="E63" s="380"/>
      <c r="F63" s="380"/>
      <c r="G63" s="381" t="s">
        <v>295</v>
      </c>
      <c r="H63" s="355"/>
      <c r="I63" s="356"/>
      <c r="J63" s="356"/>
      <c r="K63" s="356"/>
      <c r="L63" s="356"/>
      <c r="M63" s="356"/>
      <c r="N63" s="356"/>
      <c r="O63" s="356"/>
      <c r="P63" s="356"/>
      <c r="Q63" s="356"/>
      <c r="R63" s="356"/>
      <c r="S63" s="356"/>
      <c r="T63" s="366"/>
      <c r="U63" s="200">
        <v>4</v>
      </c>
      <c r="V63" s="201">
        <v>87.58</v>
      </c>
      <c r="W63" s="371">
        <v>0</v>
      </c>
      <c r="X63" s="21">
        <v>4</v>
      </c>
      <c r="Y63" s="86">
        <v>87.58</v>
      </c>
    </row>
    <row r="64" spans="1:25" ht="15" customHeight="1">
      <c r="A64" s="160">
        <v>52</v>
      </c>
      <c r="B64" s="380" t="s">
        <v>254</v>
      </c>
      <c r="C64" s="380"/>
      <c r="D64" s="380"/>
      <c r="E64" s="380"/>
      <c r="F64" s="380"/>
      <c r="G64" s="382" t="s">
        <v>321</v>
      </c>
      <c r="H64" s="355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66"/>
      <c r="U64" s="200">
        <v>0</v>
      </c>
      <c r="V64" s="201">
        <v>91.44</v>
      </c>
      <c r="W64" s="371">
        <v>1</v>
      </c>
      <c r="X64" s="21">
        <v>4</v>
      </c>
      <c r="Y64" s="86">
        <v>91.44</v>
      </c>
    </row>
    <row r="65" spans="1:25" ht="15" customHeight="1">
      <c r="A65" s="160">
        <v>53</v>
      </c>
      <c r="B65" s="379" t="s">
        <v>256</v>
      </c>
      <c r="C65" s="380"/>
      <c r="D65" s="380"/>
      <c r="E65" s="380"/>
      <c r="F65" s="380"/>
      <c r="G65" s="381" t="s">
        <v>138</v>
      </c>
      <c r="H65" s="355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66"/>
      <c r="U65" s="200">
        <v>4</v>
      </c>
      <c r="V65" s="201">
        <v>90.03</v>
      </c>
      <c r="W65" s="371">
        <v>1</v>
      </c>
      <c r="X65" s="21">
        <v>5</v>
      </c>
      <c r="Y65" s="86">
        <v>90.03</v>
      </c>
    </row>
    <row r="66" spans="1:25" ht="15" customHeight="1">
      <c r="A66" s="160">
        <v>54</v>
      </c>
      <c r="B66" s="379" t="s">
        <v>213</v>
      </c>
      <c r="C66" s="380"/>
      <c r="D66" s="380"/>
      <c r="E66" s="380"/>
      <c r="F66" s="380"/>
      <c r="G66" s="381" t="s">
        <v>100</v>
      </c>
      <c r="H66" s="355"/>
      <c r="I66" s="356"/>
      <c r="J66" s="356"/>
      <c r="K66" s="356"/>
      <c r="L66" s="356"/>
      <c r="M66" s="356"/>
      <c r="N66" s="356"/>
      <c r="O66" s="356"/>
      <c r="P66" s="356"/>
      <c r="Q66" s="357"/>
      <c r="R66" s="356"/>
      <c r="S66" s="356"/>
      <c r="T66" s="366"/>
      <c r="U66" s="200">
        <v>4</v>
      </c>
      <c r="V66" s="201">
        <v>94.34</v>
      </c>
      <c r="W66" s="371">
        <v>2</v>
      </c>
      <c r="X66" s="21">
        <v>6</v>
      </c>
      <c r="Y66" s="86">
        <v>94.34</v>
      </c>
    </row>
    <row r="67" spans="1:25" ht="15" customHeight="1">
      <c r="A67" s="160" t="s">
        <v>49</v>
      </c>
      <c r="B67" s="379" t="s">
        <v>176</v>
      </c>
      <c r="C67" s="380"/>
      <c r="D67" s="380"/>
      <c r="E67" s="380"/>
      <c r="F67" s="380"/>
      <c r="G67" s="381" t="s">
        <v>314</v>
      </c>
      <c r="H67" s="355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66"/>
      <c r="U67" s="200">
        <v>8</v>
      </c>
      <c r="V67" s="201">
        <v>64.38</v>
      </c>
      <c r="W67" s="371">
        <v>0</v>
      </c>
      <c r="X67" s="21">
        <v>8</v>
      </c>
      <c r="Y67" s="86">
        <v>64.38</v>
      </c>
    </row>
    <row r="68" spans="1:25" ht="15" customHeight="1">
      <c r="A68" s="160">
        <v>56</v>
      </c>
      <c r="B68" s="379" t="s">
        <v>245</v>
      </c>
      <c r="C68" s="380"/>
      <c r="D68" s="380"/>
      <c r="E68" s="380"/>
      <c r="F68" s="380"/>
      <c r="G68" s="381" t="s">
        <v>143</v>
      </c>
      <c r="H68" s="355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66"/>
      <c r="U68" s="200">
        <v>8</v>
      </c>
      <c r="V68" s="201">
        <v>66.07</v>
      </c>
      <c r="W68" s="371">
        <v>0</v>
      </c>
      <c r="X68" s="21">
        <v>8</v>
      </c>
      <c r="Y68" s="86">
        <v>66.07</v>
      </c>
    </row>
    <row r="69" spans="1:25" ht="15" customHeight="1">
      <c r="A69" s="160">
        <v>57</v>
      </c>
      <c r="B69" s="379" t="s">
        <v>230</v>
      </c>
      <c r="C69" s="380"/>
      <c r="D69" s="380"/>
      <c r="E69" s="380"/>
      <c r="F69" s="380"/>
      <c r="G69" s="381" t="s">
        <v>71</v>
      </c>
      <c r="H69" s="355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66"/>
      <c r="U69" s="200">
        <v>8</v>
      </c>
      <c r="V69" s="201">
        <v>68.68</v>
      </c>
      <c r="W69" s="371">
        <v>0</v>
      </c>
      <c r="X69" s="21">
        <v>8</v>
      </c>
      <c r="Y69" s="86">
        <v>68.68</v>
      </c>
    </row>
    <row r="70" spans="1:25" ht="15" customHeight="1">
      <c r="A70" s="160">
        <v>58</v>
      </c>
      <c r="B70" s="379" t="s">
        <v>438</v>
      </c>
      <c r="C70" s="380"/>
      <c r="D70" s="380"/>
      <c r="E70" s="380"/>
      <c r="F70" s="380"/>
      <c r="G70" s="381" t="s">
        <v>291</v>
      </c>
      <c r="H70" s="358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66"/>
      <c r="U70" s="200">
        <v>8</v>
      </c>
      <c r="V70" s="201">
        <v>71.19</v>
      </c>
      <c r="W70" s="371">
        <v>0</v>
      </c>
      <c r="X70" s="21">
        <v>8</v>
      </c>
      <c r="Y70" s="86">
        <v>71.19</v>
      </c>
    </row>
    <row r="71" spans="1:25" ht="15" customHeight="1">
      <c r="A71" s="160">
        <v>59</v>
      </c>
      <c r="B71" s="379" t="s">
        <v>190</v>
      </c>
      <c r="C71" s="380"/>
      <c r="D71" s="380"/>
      <c r="E71" s="380"/>
      <c r="F71" s="380"/>
      <c r="G71" s="381" t="s">
        <v>152</v>
      </c>
      <c r="H71" s="355"/>
      <c r="I71" s="356"/>
      <c r="J71" s="357"/>
      <c r="K71" s="356"/>
      <c r="L71" s="356"/>
      <c r="M71" s="356"/>
      <c r="N71" s="356"/>
      <c r="O71" s="356"/>
      <c r="P71" s="356"/>
      <c r="Q71" s="356"/>
      <c r="R71" s="356"/>
      <c r="S71" s="356"/>
      <c r="T71" s="366"/>
      <c r="U71" s="200">
        <v>8</v>
      </c>
      <c r="V71" s="201">
        <v>71.25</v>
      </c>
      <c r="W71" s="371">
        <v>0</v>
      </c>
      <c r="X71" s="21">
        <v>8</v>
      </c>
      <c r="Y71" s="86">
        <v>71.25</v>
      </c>
    </row>
    <row r="72" spans="1:25" ht="15" customHeight="1">
      <c r="A72" s="160">
        <v>60</v>
      </c>
      <c r="B72" s="379" t="s">
        <v>182</v>
      </c>
      <c r="C72" s="380"/>
      <c r="D72" s="380"/>
      <c r="E72" s="380"/>
      <c r="F72" s="380"/>
      <c r="G72" s="381" t="s">
        <v>284</v>
      </c>
      <c r="H72" s="355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66"/>
      <c r="U72" s="200">
        <v>8</v>
      </c>
      <c r="V72" s="201">
        <v>72.82</v>
      </c>
      <c r="W72" s="371">
        <v>0</v>
      </c>
      <c r="X72" s="21">
        <v>8</v>
      </c>
      <c r="Y72" s="86">
        <v>72.82</v>
      </c>
    </row>
    <row r="73" spans="1:25" ht="15" customHeight="1">
      <c r="A73" s="160">
        <v>61</v>
      </c>
      <c r="B73" s="379" t="s">
        <v>229</v>
      </c>
      <c r="C73" s="380"/>
      <c r="D73" s="380"/>
      <c r="E73" s="380"/>
      <c r="F73" s="380"/>
      <c r="G73" s="381" t="s">
        <v>152</v>
      </c>
      <c r="H73" s="358"/>
      <c r="I73" s="357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66"/>
      <c r="U73" s="200">
        <v>8</v>
      </c>
      <c r="V73" s="201">
        <v>73.94</v>
      </c>
      <c r="W73" s="371">
        <v>0</v>
      </c>
      <c r="X73" s="21">
        <v>8</v>
      </c>
      <c r="Y73" s="86">
        <v>73.94</v>
      </c>
    </row>
    <row r="74" spans="1:25" ht="15" customHeight="1">
      <c r="A74" s="160">
        <v>62</v>
      </c>
      <c r="B74" s="379" t="s">
        <v>228</v>
      </c>
      <c r="C74" s="380"/>
      <c r="D74" s="380"/>
      <c r="E74" s="380"/>
      <c r="F74" s="380"/>
      <c r="G74" s="381" t="s">
        <v>304</v>
      </c>
      <c r="H74" s="355"/>
      <c r="I74" s="356"/>
      <c r="J74" s="356"/>
      <c r="K74" s="356"/>
      <c r="L74" s="357"/>
      <c r="M74" s="356"/>
      <c r="N74" s="356"/>
      <c r="O74" s="356"/>
      <c r="P74" s="356"/>
      <c r="Q74" s="356"/>
      <c r="R74" s="356"/>
      <c r="S74" s="356"/>
      <c r="T74" s="366"/>
      <c r="U74" s="200">
        <v>8</v>
      </c>
      <c r="V74" s="201">
        <v>80.26</v>
      </c>
      <c r="W74" s="371">
        <v>0</v>
      </c>
      <c r="X74" s="21">
        <v>8</v>
      </c>
      <c r="Y74" s="86">
        <v>80.26</v>
      </c>
    </row>
    <row r="75" spans="1:25" ht="15" customHeight="1">
      <c r="A75" s="160">
        <v>63</v>
      </c>
      <c r="B75" s="379" t="s">
        <v>263</v>
      </c>
      <c r="C75" s="380"/>
      <c r="D75" s="380"/>
      <c r="E75" s="380"/>
      <c r="F75" s="380"/>
      <c r="G75" s="381" t="s">
        <v>110</v>
      </c>
      <c r="H75" s="355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67"/>
      <c r="U75" s="200">
        <v>8</v>
      </c>
      <c r="V75" s="201">
        <v>81.1</v>
      </c>
      <c r="W75" s="371">
        <v>0</v>
      </c>
      <c r="X75" s="21">
        <v>8</v>
      </c>
      <c r="Y75" s="86">
        <v>81.1</v>
      </c>
    </row>
    <row r="76" spans="1:25" ht="15">
      <c r="A76" s="160">
        <v>64</v>
      </c>
      <c r="B76" s="379" t="s">
        <v>257</v>
      </c>
      <c r="C76" s="383" t="e">
        <f>LOOKUP(#REF!,#REF!,#REF!)</f>
        <v>#REF!</v>
      </c>
      <c r="D76" s="383"/>
      <c r="E76" s="383"/>
      <c r="F76" s="383" t="e">
        <f>LOOKUP(#REF!,#REF!,#REF!)</f>
        <v>#REF!</v>
      </c>
      <c r="G76" s="381" t="s">
        <v>287</v>
      </c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200">
        <v>8</v>
      </c>
      <c r="V76" s="368">
        <v>81.71</v>
      </c>
      <c r="W76" s="363">
        <v>0</v>
      </c>
      <c r="X76" s="372">
        <v>8</v>
      </c>
      <c r="Y76" s="373">
        <v>81.71</v>
      </c>
    </row>
    <row r="77" spans="1:25" ht="15">
      <c r="A77" s="160">
        <v>65</v>
      </c>
      <c r="B77" s="379" t="s">
        <v>262</v>
      </c>
      <c r="C77" s="383" t="e">
        <f>LOOKUP(#REF!,#REF!,#REF!)</f>
        <v>#REF!</v>
      </c>
      <c r="D77" s="383"/>
      <c r="E77" s="383"/>
      <c r="F77" s="383" t="e">
        <f>LOOKUP(#REF!,#REF!,#REF!)</f>
        <v>#REF!</v>
      </c>
      <c r="G77" s="381" t="s">
        <v>140</v>
      </c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200">
        <v>8</v>
      </c>
      <c r="V77" s="368">
        <v>81.76</v>
      </c>
      <c r="W77" s="363">
        <v>0</v>
      </c>
      <c r="X77" s="372">
        <v>8</v>
      </c>
      <c r="Y77" s="373">
        <v>81.76</v>
      </c>
    </row>
    <row r="78" spans="1:25" ht="15">
      <c r="A78" s="160">
        <v>66</v>
      </c>
      <c r="B78" s="379" t="s">
        <v>248</v>
      </c>
      <c r="C78" s="383" t="e">
        <f>LOOKUP(#REF!,#REF!,#REF!)</f>
        <v>#REF!</v>
      </c>
      <c r="D78" s="383"/>
      <c r="E78" s="383"/>
      <c r="F78" s="383" t="e">
        <f>LOOKUP(#REF!,#REF!,#REF!)</f>
        <v>#REF!</v>
      </c>
      <c r="G78" s="381" t="s">
        <v>172</v>
      </c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200">
        <v>8</v>
      </c>
      <c r="V78" s="368">
        <v>83.91</v>
      </c>
      <c r="W78" s="363">
        <v>0</v>
      </c>
      <c r="X78" s="372">
        <v>8</v>
      </c>
      <c r="Y78" s="373">
        <v>83.91</v>
      </c>
    </row>
    <row r="79" spans="1:25" ht="15">
      <c r="A79" s="160">
        <v>67</v>
      </c>
      <c r="B79" s="379" t="s">
        <v>276</v>
      </c>
      <c r="C79" s="383" t="e">
        <f>LOOKUP(#REF!,#REF!,#REF!)</f>
        <v>#REF!</v>
      </c>
      <c r="D79" s="383"/>
      <c r="E79" s="383"/>
      <c r="F79" s="383" t="e">
        <f>LOOKUP(#REF!,#REF!,#REF!)</f>
        <v>#REF!</v>
      </c>
      <c r="G79" s="381" t="s">
        <v>329</v>
      </c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200">
        <v>8</v>
      </c>
      <c r="V79" s="368">
        <v>84.96</v>
      </c>
      <c r="W79" s="363">
        <v>0</v>
      </c>
      <c r="X79" s="372">
        <v>8</v>
      </c>
      <c r="Y79" s="373">
        <v>84.96</v>
      </c>
    </row>
    <row r="80" spans="1:25" ht="15">
      <c r="A80" s="160">
        <v>68</v>
      </c>
      <c r="B80" s="379" t="s">
        <v>236</v>
      </c>
      <c r="C80" s="383" t="e">
        <f>LOOKUP(#REF!,#REF!,#REF!)</f>
        <v>#REF!</v>
      </c>
      <c r="D80" s="383"/>
      <c r="E80" s="383"/>
      <c r="F80" s="383" t="e">
        <f>LOOKUP(#REF!,#REF!,#REF!)</f>
        <v>#REF!</v>
      </c>
      <c r="G80" s="381" t="s">
        <v>307</v>
      </c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200">
        <v>8</v>
      </c>
      <c r="V80" s="368">
        <v>86.72</v>
      </c>
      <c r="W80" s="363">
        <v>0</v>
      </c>
      <c r="X80" s="372">
        <v>8</v>
      </c>
      <c r="Y80" s="373">
        <v>86.72</v>
      </c>
    </row>
    <row r="81" spans="1:25" ht="15">
      <c r="A81" s="160">
        <v>69</v>
      </c>
      <c r="B81" s="379" t="s">
        <v>216</v>
      </c>
      <c r="C81" s="383" t="e">
        <f>LOOKUP(#REF!,#REF!,#REF!)</f>
        <v>#REF!</v>
      </c>
      <c r="D81" s="383"/>
      <c r="E81" s="383"/>
      <c r="F81" s="383" t="e">
        <f>LOOKUP(#REF!,#REF!,#REF!)</f>
        <v>#REF!</v>
      </c>
      <c r="G81" s="381" t="s">
        <v>154</v>
      </c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200">
        <v>8</v>
      </c>
      <c r="V81" s="368">
        <v>91.17</v>
      </c>
      <c r="W81" s="363">
        <v>1</v>
      </c>
      <c r="X81" s="372">
        <v>9</v>
      </c>
      <c r="Y81" s="373">
        <v>91.17</v>
      </c>
    </row>
    <row r="82" spans="1:25" ht="15">
      <c r="A82" s="160">
        <v>70</v>
      </c>
      <c r="B82" s="379" t="s">
        <v>268</v>
      </c>
      <c r="C82" s="383" t="e">
        <f>LOOKUP(#REF!,#REF!,#REF!)</f>
        <v>#REF!</v>
      </c>
      <c r="D82" s="383"/>
      <c r="E82" s="383"/>
      <c r="F82" s="383" t="e">
        <f>LOOKUP(#REF!,#REF!,#REF!)</f>
        <v>#REF!</v>
      </c>
      <c r="G82" s="381" t="s">
        <v>325</v>
      </c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200">
        <v>8</v>
      </c>
      <c r="V82" s="368">
        <v>98.86</v>
      </c>
      <c r="W82" s="363">
        <v>3</v>
      </c>
      <c r="X82" s="372">
        <v>11</v>
      </c>
      <c r="Y82" s="373">
        <v>98.86</v>
      </c>
    </row>
    <row r="83" spans="1:25" ht="15">
      <c r="A83" s="160">
        <v>71</v>
      </c>
      <c r="B83" s="379" t="s">
        <v>178</v>
      </c>
      <c r="C83" s="383" t="e">
        <f>LOOKUP(#REF!,#REF!,#REF!)</f>
        <v>#REF!</v>
      </c>
      <c r="D83" s="383"/>
      <c r="E83" s="383"/>
      <c r="F83" s="383" t="e">
        <f>LOOKUP(#REF!,#REF!,#REF!)</f>
        <v>#REF!</v>
      </c>
      <c r="G83" s="381" t="s">
        <v>280</v>
      </c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200">
        <v>12</v>
      </c>
      <c r="V83" s="368">
        <v>72.66</v>
      </c>
      <c r="W83" s="363">
        <v>0</v>
      </c>
      <c r="X83" s="372">
        <v>12</v>
      </c>
      <c r="Y83" s="373">
        <v>72.66</v>
      </c>
    </row>
    <row r="84" spans="1:25" ht="15">
      <c r="A84" s="160">
        <v>72</v>
      </c>
      <c r="B84" s="379" t="s">
        <v>347</v>
      </c>
      <c r="C84" s="383" t="e">
        <f>LOOKUP(#REF!,#REF!,#REF!)</f>
        <v>#REF!</v>
      </c>
      <c r="D84" s="383"/>
      <c r="E84" s="383"/>
      <c r="F84" s="383" t="e">
        <f>LOOKUP(#REF!,#REF!,#REF!)</f>
        <v>#REF!</v>
      </c>
      <c r="G84" s="381" t="s">
        <v>356</v>
      </c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200">
        <v>12</v>
      </c>
      <c r="V84" s="368">
        <v>86.24</v>
      </c>
      <c r="W84" s="363">
        <v>0</v>
      </c>
      <c r="X84" s="372">
        <v>12</v>
      </c>
      <c r="Y84" s="373">
        <v>86.24</v>
      </c>
    </row>
    <row r="85" spans="1:25" ht="15">
      <c r="A85" s="160">
        <v>73</v>
      </c>
      <c r="B85" s="384" t="s">
        <v>362</v>
      </c>
      <c r="C85" s="383" t="e">
        <f>LOOKUP(#REF!,#REF!,#REF!)</f>
        <v>#REF!</v>
      </c>
      <c r="D85" s="383"/>
      <c r="E85" s="383"/>
      <c r="F85" s="383" t="e">
        <f>LOOKUP(#REF!,#REF!,#REF!)</f>
        <v>#REF!</v>
      </c>
      <c r="G85" s="385" t="s">
        <v>363</v>
      </c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200">
        <v>12</v>
      </c>
      <c r="V85" s="368">
        <v>90.71</v>
      </c>
      <c r="W85" s="363">
        <v>1</v>
      </c>
      <c r="X85" s="372">
        <v>13</v>
      </c>
      <c r="Y85" s="373">
        <v>90.71</v>
      </c>
    </row>
    <row r="86" spans="1:25" ht="15">
      <c r="A86" s="160">
        <v>74</v>
      </c>
      <c r="B86" s="379" t="s">
        <v>188</v>
      </c>
      <c r="C86" s="383"/>
      <c r="D86" s="383"/>
      <c r="E86" s="383"/>
      <c r="F86" s="383"/>
      <c r="G86" s="381" t="s">
        <v>158</v>
      </c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200">
        <v>12</v>
      </c>
      <c r="V86" s="368">
        <v>92.38</v>
      </c>
      <c r="W86" s="363">
        <v>1</v>
      </c>
      <c r="X86" s="372">
        <v>13</v>
      </c>
      <c r="Y86" s="373">
        <v>92.38</v>
      </c>
    </row>
    <row r="87" spans="1:25" ht="15">
      <c r="A87" s="160">
        <v>75</v>
      </c>
      <c r="B87" s="379" t="s">
        <v>260</v>
      </c>
      <c r="C87" s="383"/>
      <c r="D87" s="383"/>
      <c r="E87" s="383"/>
      <c r="F87" s="383"/>
      <c r="G87" s="381" t="s">
        <v>280</v>
      </c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200">
        <v>16</v>
      </c>
      <c r="V87" s="368">
        <v>81.04</v>
      </c>
      <c r="W87" s="363">
        <v>0</v>
      </c>
      <c r="X87" s="372">
        <v>16</v>
      </c>
      <c r="Y87" s="373">
        <v>81.04</v>
      </c>
    </row>
    <row r="88" spans="1:25" ht="15">
      <c r="A88" s="160">
        <v>76</v>
      </c>
      <c r="B88" s="379" t="s">
        <v>270</v>
      </c>
      <c r="C88" s="383"/>
      <c r="D88" s="383"/>
      <c r="E88" s="383"/>
      <c r="F88" s="383"/>
      <c r="G88" s="381" t="s">
        <v>325</v>
      </c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200">
        <v>16</v>
      </c>
      <c r="V88" s="368">
        <v>83.27</v>
      </c>
      <c r="W88" s="363">
        <v>0</v>
      </c>
      <c r="X88" s="372">
        <v>16</v>
      </c>
      <c r="Y88" s="373">
        <v>83.27</v>
      </c>
    </row>
    <row r="89" spans="1:25" ht="15">
      <c r="A89" s="160">
        <v>77</v>
      </c>
      <c r="B89" s="379" t="s">
        <v>242</v>
      </c>
      <c r="C89" s="383"/>
      <c r="D89" s="383"/>
      <c r="E89" s="383"/>
      <c r="F89" s="383"/>
      <c r="G89" s="381" t="s">
        <v>311</v>
      </c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200">
        <v>16</v>
      </c>
      <c r="V89" s="368">
        <v>104.69</v>
      </c>
      <c r="W89" s="363">
        <v>4</v>
      </c>
      <c r="X89" s="372">
        <v>20</v>
      </c>
      <c r="Y89" s="373">
        <v>104.69</v>
      </c>
    </row>
    <row r="90" spans="1:25" ht="15">
      <c r="A90" s="160">
        <v>78</v>
      </c>
      <c r="B90" s="379" t="s">
        <v>234</v>
      </c>
      <c r="C90" s="383"/>
      <c r="D90" s="383"/>
      <c r="E90" s="383"/>
      <c r="F90" s="383"/>
      <c r="G90" s="381" t="s">
        <v>305</v>
      </c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200">
        <v>24</v>
      </c>
      <c r="V90" s="368">
        <v>86.69</v>
      </c>
      <c r="W90" s="363">
        <v>0</v>
      </c>
      <c r="X90" s="372">
        <v>24</v>
      </c>
      <c r="Y90" s="373">
        <v>86.69</v>
      </c>
    </row>
    <row r="91" spans="1:25" ht="15">
      <c r="A91" s="160">
        <v>79</v>
      </c>
      <c r="B91" s="379" t="s">
        <v>253</v>
      </c>
      <c r="C91" s="383"/>
      <c r="D91" s="383"/>
      <c r="E91" s="383"/>
      <c r="F91" s="383"/>
      <c r="G91" s="381" t="s">
        <v>278</v>
      </c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200">
        <v>28</v>
      </c>
      <c r="V91" s="368">
        <v>104.39</v>
      </c>
      <c r="W91" s="363">
        <v>4</v>
      </c>
      <c r="X91" s="372">
        <v>32</v>
      </c>
      <c r="Y91" s="373">
        <v>104.39</v>
      </c>
    </row>
    <row r="92" spans="1:25" ht="15">
      <c r="A92" s="359" t="s">
        <v>54</v>
      </c>
      <c r="B92" s="379" t="s">
        <v>267</v>
      </c>
      <c r="C92" s="383"/>
      <c r="D92" s="383"/>
      <c r="E92" s="383"/>
      <c r="F92" s="383"/>
      <c r="G92" s="381" t="s">
        <v>86</v>
      </c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200" t="s">
        <v>173</v>
      </c>
      <c r="V92" s="368"/>
      <c r="W92" s="363">
        <v>0</v>
      </c>
      <c r="X92" s="372" t="s">
        <v>173</v>
      </c>
      <c r="Y92" s="373" t="s">
        <v>367</v>
      </c>
    </row>
    <row r="93" spans="1:25" ht="15">
      <c r="A93" s="359" t="s">
        <v>54</v>
      </c>
      <c r="B93" s="379" t="s">
        <v>215</v>
      </c>
      <c r="C93" s="383"/>
      <c r="D93" s="383"/>
      <c r="E93" s="383"/>
      <c r="F93" s="383"/>
      <c r="G93" s="381" t="s">
        <v>154</v>
      </c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200" t="s">
        <v>173</v>
      </c>
      <c r="V93" s="368"/>
      <c r="W93" s="363">
        <v>0</v>
      </c>
      <c r="X93" s="372" t="s">
        <v>173</v>
      </c>
      <c r="Y93" s="373" t="s">
        <v>367</v>
      </c>
    </row>
    <row r="94" spans="1:25" ht="15.75" thickBot="1">
      <c r="A94" s="361" t="s">
        <v>54</v>
      </c>
      <c r="B94" s="386" t="s">
        <v>196</v>
      </c>
      <c r="C94" s="387"/>
      <c r="D94" s="387"/>
      <c r="E94" s="387"/>
      <c r="F94" s="387"/>
      <c r="G94" s="388" t="s">
        <v>290</v>
      </c>
      <c r="H94" s="362"/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224" t="s">
        <v>173</v>
      </c>
      <c r="V94" s="369"/>
      <c r="W94" s="364">
        <v>0</v>
      </c>
      <c r="X94" s="374" t="s">
        <v>173</v>
      </c>
      <c r="Y94" s="375" t="s">
        <v>367</v>
      </c>
    </row>
  </sheetData>
  <sheetProtection/>
  <mergeCells count="23">
    <mergeCell ref="X12:Y12"/>
    <mergeCell ref="P12:P13"/>
    <mergeCell ref="Q12:Q13"/>
    <mergeCell ref="L12:L13"/>
    <mergeCell ref="M12:M13"/>
    <mergeCell ref="N12:N13"/>
    <mergeCell ref="O12:O13"/>
    <mergeCell ref="A12:G12"/>
    <mergeCell ref="U12:V12"/>
    <mergeCell ref="W12:W13"/>
    <mergeCell ref="H12:H13"/>
    <mergeCell ref="I12:I13"/>
    <mergeCell ref="J12:J13"/>
    <mergeCell ref="K12:K13"/>
    <mergeCell ref="R12:R13"/>
    <mergeCell ref="S12:S13"/>
    <mergeCell ref="T12:T13"/>
    <mergeCell ref="A1:Y2"/>
    <mergeCell ref="W9:Y10"/>
    <mergeCell ref="W8:Y8"/>
    <mergeCell ref="V4:X4"/>
    <mergeCell ref="V5:X5"/>
    <mergeCell ref="V6:X6"/>
  </mergeCells>
  <printOptions/>
  <pageMargins left="0" right="0" top="0" bottom="0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9"/>
  <sheetViews>
    <sheetView zoomScale="112" zoomScaleNormal="112" zoomScalePageLayoutView="0" workbookViewId="0" topLeftCell="A1">
      <selection activeCell="P17" sqref="P17"/>
    </sheetView>
  </sheetViews>
  <sheetFormatPr defaultColWidth="11.421875" defaultRowHeight="12.75"/>
  <cols>
    <col min="1" max="1" width="7.140625" style="25" customWidth="1"/>
    <col min="2" max="2" width="23.00390625" style="25" customWidth="1"/>
    <col min="3" max="3" width="6.7109375" style="25" hidden="1" customWidth="1"/>
    <col min="4" max="4" width="3.57421875" style="25" hidden="1" customWidth="1"/>
    <col min="5" max="5" width="5.00390625" style="25" hidden="1" customWidth="1"/>
    <col min="6" max="6" width="7.00390625" style="25" hidden="1" customWidth="1"/>
    <col min="7" max="7" width="27.28125" style="25" customWidth="1"/>
    <col min="8" max="9" width="7.140625" style="25" customWidth="1"/>
    <col min="10" max="10" width="7.8515625" style="25" customWidth="1"/>
    <col min="11" max="11" width="7.7109375" style="25" customWidth="1"/>
    <col min="12" max="12" width="8.8515625" style="25" customWidth="1"/>
    <col min="13" max="13" width="7.140625" style="25" customWidth="1"/>
    <col min="14" max="14" width="8.140625" style="25" customWidth="1"/>
    <col min="15" max="15" width="9.140625" style="25" customWidth="1"/>
    <col min="16" max="16" width="8.421875" style="25" customWidth="1"/>
    <col min="17" max="16384" width="11.421875" style="25" customWidth="1"/>
  </cols>
  <sheetData>
    <row r="1" spans="1:17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</row>
    <row r="2" spans="1:17" ht="15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</row>
    <row r="3" spans="1:17" ht="15.75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</row>
    <row r="4" spans="1:17" ht="20.25" thickBot="1">
      <c r="A4" s="441"/>
      <c r="B4" s="445" t="s">
        <v>454</v>
      </c>
      <c r="C4" s="441"/>
      <c r="D4" s="441"/>
      <c r="E4" s="441"/>
      <c r="F4" s="441"/>
      <c r="G4" s="441"/>
      <c r="H4" s="576" t="s">
        <v>2</v>
      </c>
      <c r="I4" s="577"/>
      <c r="J4" s="578" t="s">
        <v>455</v>
      </c>
      <c r="K4" s="578"/>
      <c r="L4" s="579"/>
      <c r="O4" s="460" t="s">
        <v>1</v>
      </c>
      <c r="P4" s="461"/>
      <c r="Q4" s="461"/>
    </row>
    <row r="5" spans="1:17" ht="15.75" thickBot="1">
      <c r="A5" s="130"/>
      <c r="B5" s="46">
        <v>3</v>
      </c>
      <c r="C5" s="130"/>
      <c r="D5" s="130"/>
      <c r="E5" s="130"/>
      <c r="F5" s="130"/>
      <c r="H5" s="463" t="s">
        <v>3</v>
      </c>
      <c r="I5" s="464"/>
      <c r="J5" s="580">
        <v>1.2</v>
      </c>
      <c r="K5" s="580"/>
      <c r="L5" s="581"/>
      <c r="O5" s="582" t="s">
        <v>46</v>
      </c>
      <c r="P5" s="583"/>
      <c r="Q5" s="584"/>
    </row>
    <row r="6" spans="1:17" ht="15.75" thickBot="1">
      <c r="A6" s="130"/>
      <c r="B6" s="130"/>
      <c r="C6" s="130"/>
      <c r="D6" s="130"/>
      <c r="E6" s="130"/>
      <c r="F6" s="130"/>
      <c r="H6" s="473" t="s">
        <v>5</v>
      </c>
      <c r="I6" s="474"/>
      <c r="J6" s="588">
        <v>40585</v>
      </c>
      <c r="K6" s="588"/>
      <c r="L6" s="589"/>
      <c r="O6" s="585"/>
      <c r="P6" s="586"/>
      <c r="Q6" s="587"/>
    </row>
    <row r="8" spans="1:12" ht="15.75" thickBot="1">
      <c r="A8" s="34"/>
      <c r="B8" s="31"/>
      <c r="C8" s="31"/>
      <c r="D8" s="31"/>
      <c r="E8" s="31"/>
      <c r="F8" s="31"/>
      <c r="G8" s="31"/>
      <c r="K8" s="49"/>
      <c r="L8" s="49"/>
    </row>
    <row r="9" spans="1:16" ht="15.75" thickTop="1">
      <c r="A9" s="34"/>
      <c r="B9" s="132" t="s">
        <v>4</v>
      </c>
      <c r="C9" s="50"/>
      <c r="D9" s="50"/>
      <c r="E9" s="50"/>
      <c r="F9" s="50"/>
      <c r="G9" s="51">
        <v>350</v>
      </c>
      <c r="J9" s="47"/>
      <c r="K9" s="49"/>
      <c r="L9" s="12"/>
      <c r="M9" s="490" t="s">
        <v>4</v>
      </c>
      <c r="N9" s="491"/>
      <c r="O9" s="491"/>
      <c r="P9" s="63">
        <v>350</v>
      </c>
    </row>
    <row r="10" spans="1:16" ht="15.75" customHeight="1" thickBot="1">
      <c r="A10" s="34"/>
      <c r="B10" s="133" t="s">
        <v>6</v>
      </c>
      <c r="C10" s="52"/>
      <c r="D10" s="52"/>
      <c r="E10" s="52"/>
      <c r="F10" s="52"/>
      <c r="G10" s="53">
        <v>360</v>
      </c>
      <c r="H10" s="12"/>
      <c r="I10" s="12"/>
      <c r="M10" s="492" t="s">
        <v>6</v>
      </c>
      <c r="N10" s="493"/>
      <c r="O10" s="493"/>
      <c r="P10" s="64">
        <v>200</v>
      </c>
    </row>
    <row r="11" spans="1:17" ht="15.75" thickBot="1">
      <c r="A11" s="34"/>
      <c r="B11" s="134" t="s">
        <v>7</v>
      </c>
      <c r="C11" s="54"/>
      <c r="D11" s="54"/>
      <c r="E11" s="54"/>
      <c r="F11" s="54"/>
      <c r="G11" s="65">
        <f>G10/G9</f>
        <v>1.0285714285714285</v>
      </c>
      <c r="H11" s="66">
        <f>ROUNDUP(IF(G11&gt;1,(G11-1)*60+60,G11*60),0)</f>
        <v>62</v>
      </c>
      <c r="I11" s="67" t="s">
        <v>8</v>
      </c>
      <c r="J11" s="12"/>
      <c r="K11" s="49"/>
      <c r="M11" s="494" t="s">
        <v>7</v>
      </c>
      <c r="N11" s="495"/>
      <c r="O11" s="495"/>
      <c r="P11" s="68">
        <f>P10/P9</f>
        <v>0.5714285714285714</v>
      </c>
      <c r="Q11" s="69">
        <f>ROUNDUP(IF(P11&gt;1,(P11-1)*60+60,P11*60),0)</f>
        <v>35</v>
      </c>
    </row>
    <row r="12" spans="1:11" ht="15.75" thickBot="1">
      <c r="A12" s="34"/>
      <c r="B12" s="31"/>
      <c r="C12" s="31"/>
      <c r="D12" s="31"/>
      <c r="E12" s="31"/>
      <c r="F12" s="31"/>
      <c r="G12" s="31"/>
      <c r="H12" s="30"/>
      <c r="I12" s="30"/>
      <c r="J12" s="30"/>
      <c r="K12" s="49"/>
    </row>
    <row r="13" spans="1:17" ht="15" customHeight="1">
      <c r="A13" s="477" t="s">
        <v>9</v>
      </c>
      <c r="B13" s="478"/>
      <c r="C13" s="478"/>
      <c r="D13" s="478"/>
      <c r="E13" s="478"/>
      <c r="F13" s="478"/>
      <c r="G13" s="479"/>
      <c r="H13" s="480" t="s">
        <v>10</v>
      </c>
      <c r="I13" s="481"/>
      <c r="J13" s="482" t="s">
        <v>12</v>
      </c>
      <c r="K13" s="484" t="s">
        <v>13</v>
      </c>
      <c r="L13" s="485"/>
      <c r="M13" s="480" t="s">
        <v>10</v>
      </c>
      <c r="N13" s="496"/>
      <c r="O13" s="486" t="s">
        <v>12</v>
      </c>
      <c r="P13" s="488" t="s">
        <v>35</v>
      </c>
      <c r="Q13" s="489"/>
    </row>
    <row r="14" spans="1:17" ht="15.75" thickBot="1">
      <c r="A14" s="36" t="s">
        <v>14</v>
      </c>
      <c r="B14" s="423" t="s">
        <v>15</v>
      </c>
      <c r="C14" s="423" t="s">
        <v>16</v>
      </c>
      <c r="D14" s="423" t="s">
        <v>17</v>
      </c>
      <c r="E14" s="423" t="s">
        <v>18</v>
      </c>
      <c r="F14" s="423" t="s">
        <v>19</v>
      </c>
      <c r="G14" s="424" t="s">
        <v>20</v>
      </c>
      <c r="H14" s="72" t="s">
        <v>32</v>
      </c>
      <c r="I14" s="73" t="s">
        <v>33</v>
      </c>
      <c r="J14" s="483"/>
      <c r="K14" s="57" t="s">
        <v>21</v>
      </c>
      <c r="L14" s="75" t="s">
        <v>22</v>
      </c>
      <c r="M14" s="72" t="s">
        <v>36</v>
      </c>
      <c r="N14" s="73" t="s">
        <v>34</v>
      </c>
      <c r="O14" s="487"/>
      <c r="P14" s="57" t="s">
        <v>21</v>
      </c>
      <c r="Q14" s="59" t="s">
        <v>22</v>
      </c>
    </row>
    <row r="15" spans="1:17" ht="14.25" customHeight="1">
      <c r="A15" s="390">
        <v>1</v>
      </c>
      <c r="B15" s="425" t="s">
        <v>243</v>
      </c>
      <c r="C15" s="426"/>
      <c r="D15" s="426"/>
      <c r="E15" s="426"/>
      <c r="F15" s="426"/>
      <c r="G15" s="427" t="s">
        <v>312</v>
      </c>
      <c r="H15" s="391">
        <v>0</v>
      </c>
      <c r="I15" s="392">
        <v>51.11</v>
      </c>
      <c r="J15" s="393">
        <v>0</v>
      </c>
      <c r="K15" s="394">
        <v>0</v>
      </c>
      <c r="L15" s="395">
        <v>51.11</v>
      </c>
      <c r="M15" s="391">
        <v>0</v>
      </c>
      <c r="N15" s="396">
        <v>22.46</v>
      </c>
      <c r="O15" s="397">
        <v>0</v>
      </c>
      <c r="P15" s="398">
        <v>0</v>
      </c>
      <c r="Q15" s="399">
        <v>22.46</v>
      </c>
    </row>
    <row r="16" spans="1:17" ht="15.75">
      <c r="A16" s="400">
        <v>2</v>
      </c>
      <c r="B16" s="428" t="s">
        <v>376</v>
      </c>
      <c r="C16" s="429"/>
      <c r="D16" s="429"/>
      <c r="E16" s="429"/>
      <c r="F16" s="429"/>
      <c r="G16" s="430" t="s">
        <v>154</v>
      </c>
      <c r="H16" s="401">
        <v>0</v>
      </c>
      <c r="I16" s="402">
        <v>61.58</v>
      </c>
      <c r="J16" s="403">
        <v>0</v>
      </c>
      <c r="K16" s="404">
        <v>0</v>
      </c>
      <c r="L16" s="405">
        <v>61.58</v>
      </c>
      <c r="M16" s="401">
        <v>0</v>
      </c>
      <c r="N16" s="406">
        <v>24.38</v>
      </c>
      <c r="O16" s="407">
        <v>0</v>
      </c>
      <c r="P16" s="408">
        <v>0</v>
      </c>
      <c r="Q16" s="399">
        <v>24.38</v>
      </c>
    </row>
    <row r="17" spans="1:17" ht="15.75">
      <c r="A17" s="400">
        <v>3</v>
      </c>
      <c r="B17" s="428" t="s">
        <v>186</v>
      </c>
      <c r="C17" s="429"/>
      <c r="D17" s="429"/>
      <c r="E17" s="429"/>
      <c r="F17" s="429"/>
      <c r="G17" s="430" t="s">
        <v>440</v>
      </c>
      <c r="H17" s="401">
        <v>0</v>
      </c>
      <c r="I17" s="402">
        <v>56.59</v>
      </c>
      <c r="J17" s="403">
        <v>0</v>
      </c>
      <c r="K17" s="404">
        <v>0</v>
      </c>
      <c r="L17" s="405">
        <v>56.59</v>
      </c>
      <c r="M17" s="401">
        <v>0</v>
      </c>
      <c r="N17" s="406">
        <v>25.01</v>
      </c>
      <c r="O17" s="407">
        <v>0</v>
      </c>
      <c r="P17" s="408">
        <v>0</v>
      </c>
      <c r="Q17" s="399">
        <v>25.01</v>
      </c>
    </row>
    <row r="18" spans="1:17" ht="15.75">
      <c r="A18" s="400">
        <v>4</v>
      </c>
      <c r="B18" s="428" t="s">
        <v>250</v>
      </c>
      <c r="C18" s="429"/>
      <c r="D18" s="429"/>
      <c r="E18" s="429"/>
      <c r="F18" s="429"/>
      <c r="G18" s="430" t="s">
        <v>317</v>
      </c>
      <c r="H18" s="409">
        <v>0</v>
      </c>
      <c r="I18" s="402">
        <v>55.49</v>
      </c>
      <c r="J18" s="403">
        <v>0</v>
      </c>
      <c r="K18" s="404">
        <v>0</v>
      </c>
      <c r="L18" s="405">
        <v>55.49</v>
      </c>
      <c r="M18" s="409">
        <v>0</v>
      </c>
      <c r="N18" s="410">
        <v>25.05</v>
      </c>
      <c r="O18" s="407">
        <v>0</v>
      </c>
      <c r="P18" s="408">
        <v>0</v>
      </c>
      <c r="Q18" s="399">
        <v>25.05</v>
      </c>
    </row>
    <row r="19" spans="1:17" ht="15.75">
      <c r="A19" s="400">
        <v>5</v>
      </c>
      <c r="B19" s="428" t="s">
        <v>275</v>
      </c>
      <c r="C19" s="429"/>
      <c r="D19" s="429"/>
      <c r="E19" s="429"/>
      <c r="F19" s="429"/>
      <c r="G19" s="430" t="s">
        <v>328</v>
      </c>
      <c r="H19" s="401">
        <v>0</v>
      </c>
      <c r="I19" s="411">
        <v>54.03</v>
      </c>
      <c r="J19" s="403">
        <v>0</v>
      </c>
      <c r="K19" s="404">
        <v>0</v>
      </c>
      <c r="L19" s="405">
        <v>54.03</v>
      </c>
      <c r="M19" s="401">
        <v>0</v>
      </c>
      <c r="N19" s="406">
        <v>25.28</v>
      </c>
      <c r="O19" s="407">
        <v>0</v>
      </c>
      <c r="P19" s="408">
        <v>0</v>
      </c>
      <c r="Q19" s="399">
        <v>25.28</v>
      </c>
    </row>
    <row r="20" spans="1:17" ht="15.75">
      <c r="A20" s="400">
        <v>6</v>
      </c>
      <c r="B20" s="428" t="s">
        <v>193</v>
      </c>
      <c r="C20" s="429"/>
      <c r="D20" s="429"/>
      <c r="E20" s="429"/>
      <c r="F20" s="429"/>
      <c r="G20" s="430" t="s">
        <v>280</v>
      </c>
      <c r="H20" s="401">
        <v>0</v>
      </c>
      <c r="I20" s="402">
        <v>59.12</v>
      </c>
      <c r="J20" s="403">
        <v>0</v>
      </c>
      <c r="K20" s="404">
        <v>0</v>
      </c>
      <c r="L20" s="405">
        <v>59.12</v>
      </c>
      <c r="M20" s="409">
        <v>0</v>
      </c>
      <c r="N20" s="410">
        <v>25.77</v>
      </c>
      <c r="O20" s="407">
        <v>0</v>
      </c>
      <c r="P20" s="408">
        <v>0</v>
      </c>
      <c r="Q20" s="399">
        <v>25.77</v>
      </c>
    </row>
    <row r="21" spans="1:17" ht="15.75">
      <c r="A21" s="400">
        <v>7</v>
      </c>
      <c r="B21" s="428" t="s">
        <v>249</v>
      </c>
      <c r="C21" s="429"/>
      <c r="D21" s="429"/>
      <c r="E21" s="429"/>
      <c r="F21" s="429"/>
      <c r="G21" s="430" t="s">
        <v>316</v>
      </c>
      <c r="H21" s="409">
        <v>0</v>
      </c>
      <c r="I21" s="402">
        <v>54.78</v>
      </c>
      <c r="J21" s="403">
        <v>0</v>
      </c>
      <c r="K21" s="404">
        <v>0</v>
      </c>
      <c r="L21" s="405">
        <v>54.78</v>
      </c>
      <c r="M21" s="409">
        <v>0</v>
      </c>
      <c r="N21" s="410">
        <v>26.64</v>
      </c>
      <c r="O21" s="407">
        <v>0</v>
      </c>
      <c r="P21" s="408">
        <v>0</v>
      </c>
      <c r="Q21" s="399">
        <v>26.64</v>
      </c>
    </row>
    <row r="22" spans="1:17" ht="15.75">
      <c r="A22" s="400">
        <v>8</v>
      </c>
      <c r="B22" s="428" t="s">
        <v>220</v>
      </c>
      <c r="C22" s="429"/>
      <c r="D22" s="429"/>
      <c r="E22" s="429"/>
      <c r="F22" s="429"/>
      <c r="G22" s="430" t="s">
        <v>156</v>
      </c>
      <c r="H22" s="401">
        <v>0</v>
      </c>
      <c r="I22" s="402">
        <v>53.55</v>
      </c>
      <c r="J22" s="403">
        <v>0</v>
      </c>
      <c r="K22" s="404">
        <v>0</v>
      </c>
      <c r="L22" s="405">
        <v>53.55</v>
      </c>
      <c r="M22" s="409">
        <v>0</v>
      </c>
      <c r="N22" s="410">
        <v>27.56</v>
      </c>
      <c r="O22" s="407">
        <v>0</v>
      </c>
      <c r="P22" s="408">
        <v>0</v>
      </c>
      <c r="Q22" s="399">
        <v>27.56</v>
      </c>
    </row>
    <row r="23" spans="1:17" ht="15.75">
      <c r="A23" s="400">
        <v>9</v>
      </c>
      <c r="B23" s="428" t="s">
        <v>274</v>
      </c>
      <c r="C23" s="429"/>
      <c r="D23" s="429"/>
      <c r="E23" s="429"/>
      <c r="F23" s="429"/>
      <c r="G23" s="430" t="s">
        <v>310</v>
      </c>
      <c r="H23" s="401">
        <v>0</v>
      </c>
      <c r="I23" s="411">
        <v>61.98</v>
      </c>
      <c r="J23" s="403">
        <v>0</v>
      </c>
      <c r="K23" s="404">
        <v>0</v>
      </c>
      <c r="L23" s="405">
        <v>61.98</v>
      </c>
      <c r="M23" s="401">
        <v>0</v>
      </c>
      <c r="N23" s="406">
        <v>28.14</v>
      </c>
      <c r="O23" s="407">
        <v>0</v>
      </c>
      <c r="P23" s="408">
        <v>0</v>
      </c>
      <c r="Q23" s="399">
        <v>28.14</v>
      </c>
    </row>
    <row r="24" spans="1:17" ht="15.75">
      <c r="A24" s="400">
        <v>10</v>
      </c>
      <c r="B24" s="428" t="s">
        <v>231</v>
      </c>
      <c r="C24" s="429"/>
      <c r="D24" s="429"/>
      <c r="E24" s="429"/>
      <c r="F24" s="429"/>
      <c r="G24" s="430" t="s">
        <v>71</v>
      </c>
      <c r="H24" s="409">
        <v>0</v>
      </c>
      <c r="I24" s="402">
        <v>63.15</v>
      </c>
      <c r="J24" s="403">
        <v>0</v>
      </c>
      <c r="K24" s="404">
        <v>0</v>
      </c>
      <c r="L24" s="405">
        <v>63.15</v>
      </c>
      <c r="M24" s="401">
        <v>0</v>
      </c>
      <c r="N24" s="406">
        <v>28.43</v>
      </c>
      <c r="O24" s="407">
        <v>0</v>
      </c>
      <c r="P24" s="408">
        <v>0</v>
      </c>
      <c r="Q24" s="399">
        <v>28.43</v>
      </c>
    </row>
    <row r="25" spans="1:17" ht="15.75">
      <c r="A25" s="400">
        <v>11</v>
      </c>
      <c r="B25" s="428" t="s">
        <v>380</v>
      </c>
      <c r="C25" s="429"/>
      <c r="D25" s="429"/>
      <c r="E25" s="429"/>
      <c r="F25" s="429"/>
      <c r="G25" s="430" t="s">
        <v>112</v>
      </c>
      <c r="H25" s="412">
        <v>0</v>
      </c>
      <c r="I25" s="402">
        <v>60.98</v>
      </c>
      <c r="J25" s="403">
        <v>0</v>
      </c>
      <c r="K25" s="404">
        <v>0</v>
      </c>
      <c r="L25" s="405">
        <v>60.98</v>
      </c>
      <c r="M25" s="401">
        <v>0</v>
      </c>
      <c r="N25" s="406">
        <v>29.93</v>
      </c>
      <c r="O25" s="407">
        <v>0</v>
      </c>
      <c r="P25" s="408">
        <v>0</v>
      </c>
      <c r="Q25" s="399">
        <v>29.93</v>
      </c>
    </row>
    <row r="26" spans="1:17" ht="15.75">
      <c r="A26" s="400">
        <v>12</v>
      </c>
      <c r="B26" s="428" t="s">
        <v>197</v>
      </c>
      <c r="C26" s="429"/>
      <c r="D26" s="429"/>
      <c r="E26" s="429"/>
      <c r="F26" s="429"/>
      <c r="G26" s="430" t="s">
        <v>291</v>
      </c>
      <c r="H26" s="401">
        <v>0</v>
      </c>
      <c r="I26" s="402">
        <v>58.75</v>
      </c>
      <c r="J26" s="403">
        <v>0</v>
      </c>
      <c r="K26" s="404">
        <v>0</v>
      </c>
      <c r="L26" s="405">
        <v>58.75</v>
      </c>
      <c r="M26" s="401">
        <v>0</v>
      </c>
      <c r="N26" s="406">
        <v>30.69</v>
      </c>
      <c r="O26" s="407">
        <v>0</v>
      </c>
      <c r="P26" s="408">
        <v>0</v>
      </c>
      <c r="Q26" s="399">
        <v>30.69</v>
      </c>
    </row>
    <row r="27" spans="1:17" ht="15.75">
      <c r="A27" s="400">
        <v>13</v>
      </c>
      <c r="B27" s="428" t="s">
        <v>206</v>
      </c>
      <c r="C27" s="429"/>
      <c r="D27" s="429"/>
      <c r="E27" s="429"/>
      <c r="F27" s="429"/>
      <c r="G27" s="430" t="s">
        <v>67</v>
      </c>
      <c r="H27" s="401">
        <v>0</v>
      </c>
      <c r="I27" s="402">
        <v>60.37</v>
      </c>
      <c r="J27" s="403">
        <v>0</v>
      </c>
      <c r="K27" s="404">
        <v>0</v>
      </c>
      <c r="L27" s="405">
        <v>60.37</v>
      </c>
      <c r="M27" s="401">
        <v>0</v>
      </c>
      <c r="N27" s="406">
        <v>31.16</v>
      </c>
      <c r="O27" s="407">
        <v>0</v>
      </c>
      <c r="P27" s="408">
        <v>0</v>
      </c>
      <c r="Q27" s="399">
        <v>31.16</v>
      </c>
    </row>
    <row r="28" spans="1:17" ht="15.75">
      <c r="A28" s="400">
        <v>14</v>
      </c>
      <c r="B28" s="428" t="s">
        <v>233</v>
      </c>
      <c r="C28" s="429"/>
      <c r="D28" s="429"/>
      <c r="E28" s="429"/>
      <c r="F28" s="429"/>
      <c r="G28" s="430" t="s">
        <v>103</v>
      </c>
      <c r="H28" s="401">
        <v>0</v>
      </c>
      <c r="I28" s="402">
        <v>60.86</v>
      </c>
      <c r="J28" s="403">
        <v>0</v>
      </c>
      <c r="K28" s="404">
        <v>0</v>
      </c>
      <c r="L28" s="405">
        <v>60.86</v>
      </c>
      <c r="M28" s="409">
        <v>0</v>
      </c>
      <c r="N28" s="410">
        <v>31.27</v>
      </c>
      <c r="O28" s="407">
        <v>0</v>
      </c>
      <c r="P28" s="408">
        <v>0</v>
      </c>
      <c r="Q28" s="399">
        <v>31.27</v>
      </c>
    </row>
    <row r="29" spans="1:17" ht="15.75">
      <c r="A29" s="400">
        <v>15</v>
      </c>
      <c r="B29" s="428" t="s">
        <v>378</v>
      </c>
      <c r="C29" s="429"/>
      <c r="D29" s="429"/>
      <c r="E29" s="429"/>
      <c r="F29" s="429"/>
      <c r="G29" s="431" t="s">
        <v>393</v>
      </c>
      <c r="H29" s="401">
        <v>0</v>
      </c>
      <c r="I29" s="402">
        <v>60.89</v>
      </c>
      <c r="J29" s="403">
        <v>0</v>
      </c>
      <c r="K29" s="404">
        <v>0</v>
      </c>
      <c r="L29" s="405">
        <v>60.89</v>
      </c>
      <c r="M29" s="409">
        <v>0</v>
      </c>
      <c r="N29" s="410">
        <v>31.55</v>
      </c>
      <c r="O29" s="407">
        <v>0</v>
      </c>
      <c r="P29" s="408">
        <v>0</v>
      </c>
      <c r="Q29" s="399">
        <v>31.55</v>
      </c>
    </row>
    <row r="30" spans="1:17" ht="15.75">
      <c r="A30" s="400">
        <v>16</v>
      </c>
      <c r="B30" s="432" t="s">
        <v>223</v>
      </c>
      <c r="C30" s="429"/>
      <c r="D30" s="429"/>
      <c r="E30" s="429"/>
      <c r="F30" s="429"/>
      <c r="G30" s="433" t="s">
        <v>300</v>
      </c>
      <c r="H30" s="401">
        <v>0</v>
      </c>
      <c r="I30" s="402">
        <v>61.06</v>
      </c>
      <c r="J30" s="403">
        <v>0</v>
      </c>
      <c r="K30" s="404">
        <v>0</v>
      </c>
      <c r="L30" s="405">
        <v>61.06</v>
      </c>
      <c r="M30" s="409">
        <v>0</v>
      </c>
      <c r="N30" s="410">
        <v>31.81</v>
      </c>
      <c r="O30" s="407">
        <v>0</v>
      </c>
      <c r="P30" s="408">
        <v>0</v>
      </c>
      <c r="Q30" s="399">
        <v>31.81</v>
      </c>
    </row>
    <row r="31" spans="1:17" ht="15.75">
      <c r="A31" s="400">
        <v>17</v>
      </c>
      <c r="B31" s="428" t="s">
        <v>238</v>
      </c>
      <c r="C31" s="429"/>
      <c r="D31" s="429"/>
      <c r="E31" s="429"/>
      <c r="F31" s="429"/>
      <c r="G31" s="430" t="s">
        <v>107</v>
      </c>
      <c r="H31" s="409">
        <v>0</v>
      </c>
      <c r="I31" s="402">
        <v>64.92</v>
      </c>
      <c r="J31" s="403">
        <v>0</v>
      </c>
      <c r="K31" s="404">
        <v>0</v>
      </c>
      <c r="L31" s="405">
        <v>64.92</v>
      </c>
      <c r="M31" s="409">
        <v>0</v>
      </c>
      <c r="N31" s="410">
        <v>33.19</v>
      </c>
      <c r="O31" s="407">
        <v>1</v>
      </c>
      <c r="P31" s="408">
        <v>1</v>
      </c>
      <c r="Q31" s="399">
        <v>33.19</v>
      </c>
    </row>
    <row r="32" spans="1:17" ht="15.75">
      <c r="A32" s="400">
        <v>18</v>
      </c>
      <c r="B32" s="428" t="s">
        <v>209</v>
      </c>
      <c r="C32" s="429"/>
      <c r="D32" s="429"/>
      <c r="E32" s="429"/>
      <c r="F32" s="429"/>
      <c r="G32" s="430" t="s">
        <v>96</v>
      </c>
      <c r="H32" s="401">
        <v>0</v>
      </c>
      <c r="I32" s="402">
        <v>59.47</v>
      </c>
      <c r="J32" s="403">
        <v>0</v>
      </c>
      <c r="K32" s="404">
        <v>0</v>
      </c>
      <c r="L32" s="405">
        <v>59.47</v>
      </c>
      <c r="M32" s="401">
        <v>0</v>
      </c>
      <c r="N32" s="406">
        <v>34.48</v>
      </c>
      <c r="O32" s="407">
        <v>1</v>
      </c>
      <c r="P32" s="408">
        <v>1</v>
      </c>
      <c r="Q32" s="399">
        <v>34.48</v>
      </c>
    </row>
    <row r="33" spans="1:17" ht="15.75">
      <c r="A33" s="400">
        <v>19</v>
      </c>
      <c r="B33" s="428" t="s">
        <v>368</v>
      </c>
      <c r="C33" s="429"/>
      <c r="D33" s="429"/>
      <c r="E33" s="429"/>
      <c r="F33" s="429"/>
      <c r="G33" s="430" t="s">
        <v>363</v>
      </c>
      <c r="H33" s="409">
        <v>0</v>
      </c>
      <c r="I33" s="402">
        <v>63.73</v>
      </c>
      <c r="J33" s="403">
        <v>0</v>
      </c>
      <c r="K33" s="404">
        <v>0</v>
      </c>
      <c r="L33" s="405">
        <v>63.73</v>
      </c>
      <c r="M33" s="401">
        <v>0</v>
      </c>
      <c r="N33" s="406">
        <v>34.72</v>
      </c>
      <c r="O33" s="407">
        <v>1</v>
      </c>
      <c r="P33" s="408">
        <v>1</v>
      </c>
      <c r="Q33" s="399">
        <v>34.72</v>
      </c>
    </row>
    <row r="34" spans="1:17" ht="15.75">
      <c r="A34" s="400">
        <v>20</v>
      </c>
      <c r="B34" s="428" t="s">
        <v>386</v>
      </c>
      <c r="C34" s="429"/>
      <c r="D34" s="429"/>
      <c r="E34" s="429"/>
      <c r="F34" s="429"/>
      <c r="G34" s="430" t="s">
        <v>105</v>
      </c>
      <c r="H34" s="401">
        <v>0</v>
      </c>
      <c r="I34" s="402">
        <v>65.64</v>
      </c>
      <c r="J34" s="403">
        <v>0</v>
      </c>
      <c r="K34" s="404">
        <v>0</v>
      </c>
      <c r="L34" s="405">
        <v>65.64</v>
      </c>
      <c r="M34" s="401">
        <v>0</v>
      </c>
      <c r="N34" s="406">
        <v>35.41</v>
      </c>
      <c r="O34" s="407">
        <v>1</v>
      </c>
      <c r="P34" s="408">
        <v>1</v>
      </c>
      <c r="Q34" s="399">
        <v>35.41</v>
      </c>
    </row>
    <row r="35" spans="1:17" ht="15.75">
      <c r="A35" s="400">
        <v>21</v>
      </c>
      <c r="B35" s="428" t="s">
        <v>187</v>
      </c>
      <c r="C35" s="429"/>
      <c r="D35" s="429"/>
      <c r="E35" s="429"/>
      <c r="F35" s="429"/>
      <c r="G35" s="430" t="s">
        <v>286</v>
      </c>
      <c r="H35" s="401">
        <v>0</v>
      </c>
      <c r="I35" s="402">
        <v>55.56</v>
      </c>
      <c r="J35" s="403">
        <v>0</v>
      </c>
      <c r="K35" s="404">
        <v>0</v>
      </c>
      <c r="L35" s="405">
        <v>55.56</v>
      </c>
      <c r="M35" s="401">
        <v>4</v>
      </c>
      <c r="N35" s="406">
        <v>24.75</v>
      </c>
      <c r="O35" s="407">
        <v>0</v>
      </c>
      <c r="P35" s="408">
        <v>4</v>
      </c>
      <c r="Q35" s="399">
        <v>24.75</v>
      </c>
    </row>
    <row r="36" spans="1:17" ht="15.75">
      <c r="A36" s="400">
        <v>22</v>
      </c>
      <c r="B36" s="428" t="s">
        <v>377</v>
      </c>
      <c r="C36" s="429"/>
      <c r="D36" s="429"/>
      <c r="E36" s="429"/>
      <c r="F36" s="429"/>
      <c r="G36" s="430" t="s">
        <v>365</v>
      </c>
      <c r="H36" s="401">
        <v>0</v>
      </c>
      <c r="I36" s="402">
        <v>62.34</v>
      </c>
      <c r="J36" s="403">
        <v>0</v>
      </c>
      <c r="K36" s="404">
        <v>0</v>
      </c>
      <c r="L36" s="405">
        <v>62.34</v>
      </c>
      <c r="M36" s="401">
        <v>4</v>
      </c>
      <c r="N36" s="406">
        <v>27.38</v>
      </c>
      <c r="O36" s="407">
        <v>0</v>
      </c>
      <c r="P36" s="408">
        <v>4</v>
      </c>
      <c r="Q36" s="399">
        <v>27.38</v>
      </c>
    </row>
    <row r="37" spans="1:17" ht="15.75">
      <c r="A37" s="400">
        <v>23</v>
      </c>
      <c r="B37" s="428" t="s">
        <v>241</v>
      </c>
      <c r="C37" s="429"/>
      <c r="D37" s="429"/>
      <c r="E37" s="429"/>
      <c r="F37" s="429"/>
      <c r="G37" s="430" t="s">
        <v>310</v>
      </c>
      <c r="H37" s="401">
        <v>0</v>
      </c>
      <c r="I37" s="413">
        <v>60.85</v>
      </c>
      <c r="J37" s="403">
        <v>0</v>
      </c>
      <c r="K37" s="404">
        <v>0</v>
      </c>
      <c r="L37" s="405">
        <v>60.85</v>
      </c>
      <c r="M37" s="409">
        <v>4</v>
      </c>
      <c r="N37" s="410">
        <v>28.12</v>
      </c>
      <c r="O37" s="407">
        <v>0</v>
      </c>
      <c r="P37" s="408">
        <v>4</v>
      </c>
      <c r="Q37" s="399">
        <v>28.12</v>
      </c>
    </row>
    <row r="38" spans="1:17" ht="15.75">
      <c r="A38" s="400">
        <v>24</v>
      </c>
      <c r="B38" s="428" t="s">
        <v>385</v>
      </c>
      <c r="C38" s="429"/>
      <c r="D38" s="429"/>
      <c r="E38" s="429"/>
      <c r="F38" s="429"/>
      <c r="G38" s="430" t="s">
        <v>396</v>
      </c>
      <c r="H38" s="401">
        <v>0</v>
      </c>
      <c r="I38" s="413">
        <v>60.84</v>
      </c>
      <c r="J38" s="403">
        <v>0</v>
      </c>
      <c r="K38" s="404">
        <v>0</v>
      </c>
      <c r="L38" s="405">
        <v>60.84</v>
      </c>
      <c r="M38" s="409">
        <v>4</v>
      </c>
      <c r="N38" s="410">
        <v>28.16</v>
      </c>
      <c r="O38" s="407">
        <v>0</v>
      </c>
      <c r="P38" s="408">
        <v>4</v>
      </c>
      <c r="Q38" s="399">
        <v>28.16</v>
      </c>
    </row>
    <row r="39" spans="1:17" ht="15.75">
      <c r="A39" s="400">
        <v>25</v>
      </c>
      <c r="B39" s="428" t="s">
        <v>369</v>
      </c>
      <c r="C39" s="429"/>
      <c r="D39" s="429"/>
      <c r="E39" s="429"/>
      <c r="F39" s="429"/>
      <c r="G39" s="430" t="s">
        <v>122</v>
      </c>
      <c r="H39" s="401">
        <v>0</v>
      </c>
      <c r="I39" s="413">
        <v>55.81</v>
      </c>
      <c r="J39" s="403">
        <v>0</v>
      </c>
      <c r="K39" s="404">
        <v>0</v>
      </c>
      <c r="L39" s="405">
        <v>55.81</v>
      </c>
      <c r="M39" s="409">
        <v>4</v>
      </c>
      <c r="N39" s="410">
        <v>46.94</v>
      </c>
      <c r="O39" s="407">
        <v>4</v>
      </c>
      <c r="P39" s="408">
        <v>8</v>
      </c>
      <c r="Q39" s="399">
        <v>46.94</v>
      </c>
    </row>
    <row r="40" spans="1:17" ht="15.75">
      <c r="A40" s="400">
        <v>26</v>
      </c>
      <c r="B40" s="428" t="s">
        <v>259</v>
      </c>
      <c r="C40" s="429"/>
      <c r="D40" s="429"/>
      <c r="E40" s="429"/>
      <c r="F40" s="429"/>
      <c r="G40" s="430" t="s">
        <v>300</v>
      </c>
      <c r="H40" s="401">
        <v>0</v>
      </c>
      <c r="I40" s="413">
        <v>58.76</v>
      </c>
      <c r="J40" s="403">
        <v>0</v>
      </c>
      <c r="K40" s="404">
        <v>0</v>
      </c>
      <c r="L40" s="405">
        <v>58.76</v>
      </c>
      <c r="M40" s="409">
        <v>8</v>
      </c>
      <c r="N40" s="410">
        <v>33.88</v>
      </c>
      <c r="O40" s="407">
        <v>1</v>
      </c>
      <c r="P40" s="408">
        <v>9</v>
      </c>
      <c r="Q40" s="399">
        <v>33.88</v>
      </c>
    </row>
    <row r="41" spans="1:17" ht="15.75">
      <c r="A41" s="400">
        <v>27</v>
      </c>
      <c r="B41" s="428" t="s">
        <v>382</v>
      </c>
      <c r="C41" s="429"/>
      <c r="D41" s="429"/>
      <c r="E41" s="429"/>
      <c r="F41" s="429"/>
      <c r="G41" s="430" t="s">
        <v>284</v>
      </c>
      <c r="H41" s="401">
        <v>0</v>
      </c>
      <c r="I41" s="413">
        <v>66.03</v>
      </c>
      <c r="J41" s="403">
        <v>1</v>
      </c>
      <c r="K41" s="404">
        <v>1</v>
      </c>
      <c r="L41" s="405">
        <v>66.03</v>
      </c>
      <c r="M41" s="409"/>
      <c r="N41" s="410"/>
      <c r="O41" s="407">
        <v>0</v>
      </c>
      <c r="P41" s="408">
        <v>0</v>
      </c>
      <c r="Q41" s="399">
        <v>0</v>
      </c>
    </row>
    <row r="42" spans="1:17" ht="15.75">
      <c r="A42" s="400">
        <v>28</v>
      </c>
      <c r="B42" s="428" t="s">
        <v>375</v>
      </c>
      <c r="C42" s="429"/>
      <c r="D42" s="429"/>
      <c r="E42" s="429"/>
      <c r="F42" s="429"/>
      <c r="G42" s="430" t="s">
        <v>31</v>
      </c>
      <c r="H42" s="401">
        <v>0</v>
      </c>
      <c r="I42" s="402">
        <v>66.11</v>
      </c>
      <c r="J42" s="403">
        <v>1</v>
      </c>
      <c r="K42" s="404">
        <v>1</v>
      </c>
      <c r="L42" s="405">
        <v>66.11</v>
      </c>
      <c r="M42" s="409"/>
      <c r="N42" s="410"/>
      <c r="O42" s="407">
        <v>0</v>
      </c>
      <c r="P42" s="408">
        <v>0</v>
      </c>
      <c r="Q42" s="399">
        <v>0</v>
      </c>
    </row>
    <row r="43" spans="1:17" ht="15.75">
      <c r="A43" s="400">
        <v>29</v>
      </c>
      <c r="B43" s="428" t="s">
        <v>399</v>
      </c>
      <c r="C43" s="429"/>
      <c r="D43" s="429"/>
      <c r="E43" s="429"/>
      <c r="F43" s="429"/>
      <c r="G43" s="430" t="s">
        <v>71</v>
      </c>
      <c r="H43" s="401">
        <v>0</v>
      </c>
      <c r="I43" s="402">
        <v>66.95</v>
      </c>
      <c r="J43" s="403">
        <v>1</v>
      </c>
      <c r="K43" s="404">
        <v>1</v>
      </c>
      <c r="L43" s="405">
        <v>66.95</v>
      </c>
      <c r="M43" s="401"/>
      <c r="N43" s="406"/>
      <c r="O43" s="407">
        <v>0</v>
      </c>
      <c r="P43" s="408">
        <v>0</v>
      </c>
      <c r="Q43" s="399">
        <v>0</v>
      </c>
    </row>
    <row r="44" spans="1:17" ht="15.75">
      <c r="A44" s="400">
        <v>30</v>
      </c>
      <c r="B44" s="428" t="s">
        <v>201</v>
      </c>
      <c r="C44" s="429"/>
      <c r="D44" s="429"/>
      <c r="E44" s="429"/>
      <c r="F44" s="429"/>
      <c r="G44" s="430" t="s">
        <v>110</v>
      </c>
      <c r="H44" s="409">
        <v>0</v>
      </c>
      <c r="I44" s="402">
        <v>69.21</v>
      </c>
      <c r="J44" s="403">
        <v>1</v>
      </c>
      <c r="K44" s="404">
        <v>1</v>
      </c>
      <c r="L44" s="405">
        <v>69.21</v>
      </c>
      <c r="M44" s="401"/>
      <c r="N44" s="406"/>
      <c r="O44" s="407">
        <v>0</v>
      </c>
      <c r="P44" s="408">
        <v>0</v>
      </c>
      <c r="Q44" s="399">
        <v>0</v>
      </c>
    </row>
    <row r="45" spans="1:17" ht="15.75">
      <c r="A45" s="400">
        <v>31</v>
      </c>
      <c r="B45" s="428" t="s">
        <v>439</v>
      </c>
      <c r="C45" s="429"/>
      <c r="D45" s="429"/>
      <c r="E45" s="429"/>
      <c r="F45" s="429"/>
      <c r="G45" s="430" t="s">
        <v>441</v>
      </c>
      <c r="H45" s="401">
        <v>4</v>
      </c>
      <c r="I45" s="402">
        <v>52.77</v>
      </c>
      <c r="J45" s="403">
        <v>0</v>
      </c>
      <c r="K45" s="404">
        <v>4</v>
      </c>
      <c r="L45" s="405">
        <v>52.77</v>
      </c>
      <c r="M45" s="409"/>
      <c r="N45" s="410"/>
      <c r="O45" s="407">
        <v>0</v>
      </c>
      <c r="P45" s="408">
        <v>0</v>
      </c>
      <c r="Q45" s="399">
        <v>0</v>
      </c>
    </row>
    <row r="46" spans="1:17" ht="15.75">
      <c r="A46" s="400">
        <v>32</v>
      </c>
      <c r="B46" s="428" t="s">
        <v>272</v>
      </c>
      <c r="C46" s="429"/>
      <c r="D46" s="429"/>
      <c r="E46" s="429"/>
      <c r="F46" s="429"/>
      <c r="G46" s="430" t="s">
        <v>327</v>
      </c>
      <c r="H46" s="401">
        <v>4</v>
      </c>
      <c r="I46" s="402">
        <v>54.48</v>
      </c>
      <c r="J46" s="403">
        <v>0</v>
      </c>
      <c r="K46" s="404">
        <v>4</v>
      </c>
      <c r="L46" s="405">
        <v>54.48</v>
      </c>
      <c r="M46" s="401"/>
      <c r="N46" s="406"/>
      <c r="O46" s="407">
        <v>0</v>
      </c>
      <c r="P46" s="408">
        <v>0</v>
      </c>
      <c r="Q46" s="399">
        <v>0</v>
      </c>
    </row>
    <row r="47" spans="1:17" ht="15.75">
      <c r="A47" s="400">
        <v>33</v>
      </c>
      <c r="B47" s="428" t="s">
        <v>381</v>
      </c>
      <c r="C47" s="429"/>
      <c r="D47" s="429"/>
      <c r="E47" s="429"/>
      <c r="F47" s="429"/>
      <c r="G47" s="430" t="s">
        <v>365</v>
      </c>
      <c r="H47" s="401">
        <v>4</v>
      </c>
      <c r="I47" s="411">
        <v>55.97</v>
      </c>
      <c r="J47" s="403">
        <v>0</v>
      </c>
      <c r="K47" s="404">
        <v>4</v>
      </c>
      <c r="L47" s="405">
        <v>55.97</v>
      </c>
      <c r="M47" s="409"/>
      <c r="N47" s="410"/>
      <c r="O47" s="407">
        <v>0</v>
      </c>
      <c r="P47" s="408">
        <v>0</v>
      </c>
      <c r="Q47" s="399">
        <v>0</v>
      </c>
    </row>
    <row r="48" spans="1:17" ht="15.75">
      <c r="A48" s="400">
        <v>34</v>
      </c>
      <c r="B48" s="428" t="s">
        <v>370</v>
      </c>
      <c r="C48" s="429"/>
      <c r="D48" s="429"/>
      <c r="E48" s="429"/>
      <c r="F48" s="429"/>
      <c r="G48" s="430" t="s">
        <v>391</v>
      </c>
      <c r="H48" s="401">
        <v>4</v>
      </c>
      <c r="I48" s="402">
        <v>56.97</v>
      </c>
      <c r="J48" s="403">
        <v>0</v>
      </c>
      <c r="K48" s="404">
        <v>4</v>
      </c>
      <c r="L48" s="405">
        <v>56.97</v>
      </c>
      <c r="M48" s="401"/>
      <c r="N48" s="406"/>
      <c r="O48" s="407">
        <v>0</v>
      </c>
      <c r="P48" s="408">
        <v>0</v>
      </c>
      <c r="Q48" s="399">
        <v>0</v>
      </c>
    </row>
    <row r="49" spans="1:17" ht="15.75">
      <c r="A49" s="400">
        <v>35</v>
      </c>
      <c r="B49" s="428" t="s">
        <v>225</v>
      </c>
      <c r="C49" s="429"/>
      <c r="D49" s="429"/>
      <c r="E49" s="429"/>
      <c r="F49" s="429"/>
      <c r="G49" s="430" t="s">
        <v>302</v>
      </c>
      <c r="H49" s="401">
        <v>4</v>
      </c>
      <c r="I49" s="402">
        <v>58.1</v>
      </c>
      <c r="J49" s="403">
        <v>0</v>
      </c>
      <c r="K49" s="404">
        <v>4</v>
      </c>
      <c r="L49" s="405">
        <v>58.1</v>
      </c>
      <c r="M49" s="401"/>
      <c r="N49" s="406"/>
      <c r="O49" s="407">
        <v>0</v>
      </c>
      <c r="P49" s="408">
        <v>0</v>
      </c>
      <c r="Q49" s="399">
        <v>0</v>
      </c>
    </row>
    <row r="50" spans="1:17" ht="15.75">
      <c r="A50" s="400">
        <v>36</v>
      </c>
      <c r="B50" s="428" t="s">
        <v>373</v>
      </c>
      <c r="C50" s="429"/>
      <c r="D50" s="429"/>
      <c r="E50" s="429"/>
      <c r="F50" s="429"/>
      <c r="G50" s="431" t="s">
        <v>393</v>
      </c>
      <c r="H50" s="401">
        <v>4</v>
      </c>
      <c r="I50" s="402">
        <v>61.44</v>
      </c>
      <c r="J50" s="403">
        <v>0</v>
      </c>
      <c r="K50" s="404">
        <v>4</v>
      </c>
      <c r="L50" s="405">
        <v>61.44</v>
      </c>
      <c r="M50" s="409"/>
      <c r="N50" s="410"/>
      <c r="O50" s="407">
        <v>0</v>
      </c>
      <c r="P50" s="408">
        <v>0</v>
      </c>
      <c r="Q50" s="399">
        <v>0</v>
      </c>
    </row>
    <row r="51" spans="1:17" ht="15.75">
      <c r="A51" s="400">
        <v>37</v>
      </c>
      <c r="B51" s="428" t="s">
        <v>255</v>
      </c>
      <c r="C51" s="429"/>
      <c r="D51" s="429"/>
      <c r="E51" s="429"/>
      <c r="F51" s="429"/>
      <c r="G51" s="430" t="s">
        <v>322</v>
      </c>
      <c r="H51" s="401">
        <v>4</v>
      </c>
      <c r="I51" s="411">
        <v>61.83</v>
      </c>
      <c r="J51" s="403">
        <v>0</v>
      </c>
      <c r="K51" s="404">
        <v>4</v>
      </c>
      <c r="L51" s="405">
        <v>61.83</v>
      </c>
      <c r="M51" s="401"/>
      <c r="N51" s="406"/>
      <c r="O51" s="407">
        <v>0</v>
      </c>
      <c r="P51" s="408">
        <v>0</v>
      </c>
      <c r="Q51" s="399">
        <v>0</v>
      </c>
    </row>
    <row r="52" spans="1:17" ht="15.75">
      <c r="A52" s="400">
        <v>38</v>
      </c>
      <c r="B52" s="428" t="s">
        <v>383</v>
      </c>
      <c r="C52" s="429"/>
      <c r="D52" s="429"/>
      <c r="E52" s="429"/>
      <c r="F52" s="429"/>
      <c r="G52" s="430" t="s">
        <v>289</v>
      </c>
      <c r="H52" s="409">
        <v>4</v>
      </c>
      <c r="I52" s="402">
        <v>63.46</v>
      </c>
      <c r="J52" s="403">
        <v>0</v>
      </c>
      <c r="K52" s="404">
        <v>4</v>
      </c>
      <c r="L52" s="405">
        <v>63.46</v>
      </c>
      <c r="M52" s="409"/>
      <c r="N52" s="410"/>
      <c r="O52" s="407">
        <v>0</v>
      </c>
      <c r="P52" s="408">
        <v>0</v>
      </c>
      <c r="Q52" s="399">
        <v>0</v>
      </c>
    </row>
    <row r="53" spans="1:17" ht="15.75">
      <c r="A53" s="400">
        <v>39</v>
      </c>
      <c r="B53" s="428" t="s">
        <v>384</v>
      </c>
      <c r="C53" s="429"/>
      <c r="D53" s="429"/>
      <c r="E53" s="429"/>
      <c r="F53" s="429"/>
      <c r="G53" s="430" t="s">
        <v>395</v>
      </c>
      <c r="H53" s="401">
        <v>4</v>
      </c>
      <c r="I53" s="413">
        <v>63.68</v>
      </c>
      <c r="J53" s="403">
        <v>0</v>
      </c>
      <c r="K53" s="404">
        <v>4</v>
      </c>
      <c r="L53" s="405">
        <v>63.68</v>
      </c>
      <c r="M53" s="401"/>
      <c r="N53" s="406"/>
      <c r="O53" s="407">
        <v>0</v>
      </c>
      <c r="P53" s="408">
        <v>0</v>
      </c>
      <c r="Q53" s="399">
        <v>0</v>
      </c>
    </row>
    <row r="54" spans="1:17" ht="15.75">
      <c r="A54" s="400">
        <v>40</v>
      </c>
      <c r="B54" s="428" t="s">
        <v>207</v>
      </c>
      <c r="C54" s="429"/>
      <c r="D54" s="429"/>
      <c r="E54" s="429"/>
      <c r="F54" s="429"/>
      <c r="G54" s="430" t="s">
        <v>293</v>
      </c>
      <c r="H54" s="401">
        <v>4</v>
      </c>
      <c r="I54" s="402">
        <v>65.21</v>
      </c>
      <c r="J54" s="403">
        <v>0</v>
      </c>
      <c r="K54" s="404">
        <v>4</v>
      </c>
      <c r="L54" s="405">
        <v>65.21</v>
      </c>
      <c r="M54" s="401"/>
      <c r="N54" s="406"/>
      <c r="O54" s="407">
        <v>0</v>
      </c>
      <c r="P54" s="408">
        <v>0</v>
      </c>
      <c r="Q54" s="399">
        <v>0</v>
      </c>
    </row>
    <row r="55" spans="1:17" ht="15.75">
      <c r="A55" s="400">
        <v>41</v>
      </c>
      <c r="B55" s="428" t="s">
        <v>403</v>
      </c>
      <c r="C55" s="429"/>
      <c r="D55" s="429"/>
      <c r="E55" s="429"/>
      <c r="F55" s="429"/>
      <c r="G55" s="430" t="s">
        <v>442</v>
      </c>
      <c r="H55" s="401">
        <v>4</v>
      </c>
      <c r="I55" s="402">
        <v>66.7</v>
      </c>
      <c r="J55" s="403">
        <v>1</v>
      </c>
      <c r="K55" s="404">
        <v>5</v>
      </c>
      <c r="L55" s="405">
        <v>66.7</v>
      </c>
      <c r="M55" s="401"/>
      <c r="N55" s="406"/>
      <c r="O55" s="407">
        <v>0</v>
      </c>
      <c r="P55" s="408">
        <v>0</v>
      </c>
      <c r="Q55" s="399">
        <v>0</v>
      </c>
    </row>
    <row r="56" spans="1:17" ht="15.75">
      <c r="A56" s="400">
        <v>42</v>
      </c>
      <c r="B56" s="428" t="s">
        <v>387</v>
      </c>
      <c r="C56" s="429"/>
      <c r="D56" s="429"/>
      <c r="E56" s="429"/>
      <c r="F56" s="429"/>
      <c r="G56" s="430" t="s">
        <v>397</v>
      </c>
      <c r="H56" s="401">
        <v>4</v>
      </c>
      <c r="I56" s="402">
        <v>67.03</v>
      </c>
      <c r="J56" s="403">
        <v>1</v>
      </c>
      <c r="K56" s="404">
        <v>5</v>
      </c>
      <c r="L56" s="405">
        <v>67.03</v>
      </c>
      <c r="M56" s="401"/>
      <c r="N56" s="406"/>
      <c r="O56" s="407">
        <v>0</v>
      </c>
      <c r="P56" s="408">
        <v>0</v>
      </c>
      <c r="Q56" s="399">
        <v>0</v>
      </c>
    </row>
    <row r="57" spans="1:17" ht="15.75">
      <c r="A57" s="400">
        <v>43</v>
      </c>
      <c r="B57" s="428" t="s">
        <v>235</v>
      </c>
      <c r="C57" s="429"/>
      <c r="D57" s="429"/>
      <c r="E57" s="429"/>
      <c r="F57" s="429"/>
      <c r="G57" s="430" t="s">
        <v>306</v>
      </c>
      <c r="H57" s="401">
        <v>4</v>
      </c>
      <c r="I57" s="402">
        <v>68.71</v>
      </c>
      <c r="J57" s="403">
        <v>1</v>
      </c>
      <c r="K57" s="404">
        <v>5</v>
      </c>
      <c r="L57" s="405">
        <v>68.71</v>
      </c>
      <c r="M57" s="409"/>
      <c r="N57" s="410"/>
      <c r="O57" s="407">
        <v>0</v>
      </c>
      <c r="P57" s="408">
        <v>0</v>
      </c>
      <c r="Q57" s="399">
        <v>0</v>
      </c>
    </row>
    <row r="58" spans="1:17" ht="15.75">
      <c r="A58" s="400">
        <v>44</v>
      </c>
      <c r="B58" s="428" t="s">
        <v>43</v>
      </c>
      <c r="C58" s="429"/>
      <c r="D58" s="429"/>
      <c r="E58" s="429"/>
      <c r="F58" s="429"/>
      <c r="G58" s="430" t="s">
        <v>37</v>
      </c>
      <c r="H58" s="401">
        <v>4</v>
      </c>
      <c r="I58" s="402">
        <v>70.88</v>
      </c>
      <c r="J58" s="403">
        <v>2</v>
      </c>
      <c r="K58" s="404">
        <v>6</v>
      </c>
      <c r="L58" s="405">
        <v>70.88</v>
      </c>
      <c r="M58" s="409"/>
      <c r="N58" s="410"/>
      <c r="O58" s="407">
        <v>0</v>
      </c>
      <c r="P58" s="408">
        <v>0</v>
      </c>
      <c r="Q58" s="399">
        <v>0</v>
      </c>
    </row>
    <row r="59" spans="1:17" ht="15.75">
      <c r="A59" s="400">
        <v>45</v>
      </c>
      <c r="B59" s="428" t="s">
        <v>379</v>
      </c>
      <c r="C59" s="429"/>
      <c r="D59" s="429"/>
      <c r="E59" s="429"/>
      <c r="F59" s="429"/>
      <c r="G59" s="430" t="s">
        <v>311</v>
      </c>
      <c r="H59" s="401">
        <v>4</v>
      </c>
      <c r="I59" s="402">
        <v>74.19</v>
      </c>
      <c r="J59" s="403">
        <v>3</v>
      </c>
      <c r="K59" s="404">
        <v>7</v>
      </c>
      <c r="L59" s="405">
        <v>74.19</v>
      </c>
      <c r="M59" s="409"/>
      <c r="N59" s="410"/>
      <c r="O59" s="407">
        <v>0</v>
      </c>
      <c r="P59" s="408">
        <v>0</v>
      </c>
      <c r="Q59" s="399">
        <v>0</v>
      </c>
    </row>
    <row r="60" spans="1:17" ht="15.75">
      <c r="A60" s="400">
        <v>46</v>
      </c>
      <c r="B60" s="428" t="s">
        <v>388</v>
      </c>
      <c r="C60" s="429"/>
      <c r="D60" s="429"/>
      <c r="E60" s="429"/>
      <c r="F60" s="429"/>
      <c r="G60" s="430" t="s">
        <v>398</v>
      </c>
      <c r="H60" s="401">
        <v>4</v>
      </c>
      <c r="I60" s="411">
        <v>77.05</v>
      </c>
      <c r="J60" s="403">
        <v>3</v>
      </c>
      <c r="K60" s="404">
        <v>7</v>
      </c>
      <c r="L60" s="405">
        <v>77.05</v>
      </c>
      <c r="M60" s="409"/>
      <c r="N60" s="410"/>
      <c r="O60" s="407">
        <v>0</v>
      </c>
      <c r="P60" s="408">
        <v>0</v>
      </c>
      <c r="Q60" s="399">
        <v>0</v>
      </c>
    </row>
    <row r="61" spans="1:17" ht="15.75">
      <c r="A61" s="400">
        <v>47</v>
      </c>
      <c r="B61" s="428" t="s">
        <v>237</v>
      </c>
      <c r="C61" s="429"/>
      <c r="D61" s="429"/>
      <c r="E61" s="429"/>
      <c r="F61" s="429"/>
      <c r="G61" s="430" t="s">
        <v>308</v>
      </c>
      <c r="H61" s="409">
        <v>8</v>
      </c>
      <c r="I61" s="402">
        <v>55.93</v>
      </c>
      <c r="J61" s="403">
        <v>0</v>
      </c>
      <c r="K61" s="404">
        <v>8</v>
      </c>
      <c r="L61" s="405">
        <v>55.93</v>
      </c>
      <c r="M61" s="401"/>
      <c r="N61" s="406"/>
      <c r="O61" s="407">
        <v>0</v>
      </c>
      <c r="P61" s="408">
        <v>0</v>
      </c>
      <c r="Q61" s="399">
        <v>0</v>
      </c>
    </row>
    <row r="62" spans="1:17" ht="15.75">
      <c r="A62" s="400">
        <v>48</v>
      </c>
      <c r="B62" s="428" t="s">
        <v>269</v>
      </c>
      <c r="C62" s="429"/>
      <c r="D62" s="429"/>
      <c r="E62" s="429"/>
      <c r="F62" s="429"/>
      <c r="G62" s="430" t="s">
        <v>326</v>
      </c>
      <c r="H62" s="401">
        <v>8</v>
      </c>
      <c r="I62" s="402">
        <v>65.01</v>
      </c>
      <c r="J62" s="403">
        <v>0</v>
      </c>
      <c r="K62" s="404">
        <v>8</v>
      </c>
      <c r="L62" s="405">
        <v>65.01</v>
      </c>
      <c r="M62" s="401"/>
      <c r="N62" s="406"/>
      <c r="O62" s="407">
        <v>0</v>
      </c>
      <c r="P62" s="408">
        <v>0</v>
      </c>
      <c r="Q62" s="399">
        <v>0</v>
      </c>
    </row>
    <row r="63" spans="1:17" ht="15.75">
      <c r="A63" s="400">
        <v>49</v>
      </c>
      <c r="B63" s="428" t="s">
        <v>371</v>
      </c>
      <c r="C63" s="429"/>
      <c r="D63" s="429"/>
      <c r="E63" s="429"/>
      <c r="F63" s="429"/>
      <c r="G63" s="430" t="s">
        <v>81</v>
      </c>
      <c r="H63" s="409">
        <v>8</v>
      </c>
      <c r="I63" s="402">
        <v>66.35</v>
      </c>
      <c r="J63" s="403">
        <v>1</v>
      </c>
      <c r="K63" s="404">
        <v>9</v>
      </c>
      <c r="L63" s="405">
        <v>66.35</v>
      </c>
      <c r="M63" s="401"/>
      <c r="N63" s="406"/>
      <c r="O63" s="407">
        <v>0</v>
      </c>
      <c r="P63" s="408">
        <v>0</v>
      </c>
      <c r="Q63" s="399">
        <v>0</v>
      </c>
    </row>
    <row r="64" spans="1:17" ht="15.75">
      <c r="A64" s="400">
        <v>50</v>
      </c>
      <c r="B64" s="428" t="s">
        <v>404</v>
      </c>
      <c r="C64" s="429"/>
      <c r="D64" s="429"/>
      <c r="E64" s="429"/>
      <c r="F64" s="429"/>
      <c r="G64" s="430" t="s">
        <v>31</v>
      </c>
      <c r="H64" s="401">
        <v>8</v>
      </c>
      <c r="I64" s="402">
        <v>67.68</v>
      </c>
      <c r="J64" s="403">
        <v>1</v>
      </c>
      <c r="K64" s="404">
        <v>9</v>
      </c>
      <c r="L64" s="405">
        <v>67.68</v>
      </c>
      <c r="M64" s="401"/>
      <c r="N64" s="406"/>
      <c r="O64" s="407">
        <v>0</v>
      </c>
      <c r="P64" s="408">
        <v>0</v>
      </c>
      <c r="Q64" s="399">
        <v>0</v>
      </c>
    </row>
    <row r="65" spans="1:17" ht="15.75">
      <c r="A65" s="400">
        <v>51</v>
      </c>
      <c r="B65" s="428" t="s">
        <v>372</v>
      </c>
      <c r="C65" s="429"/>
      <c r="D65" s="429"/>
      <c r="E65" s="429"/>
      <c r="F65" s="429"/>
      <c r="G65" s="430" t="s">
        <v>392</v>
      </c>
      <c r="H65" s="409">
        <v>8</v>
      </c>
      <c r="I65" s="402">
        <v>68.77</v>
      </c>
      <c r="J65" s="403">
        <v>1</v>
      </c>
      <c r="K65" s="404">
        <v>9</v>
      </c>
      <c r="L65" s="405">
        <v>68.77</v>
      </c>
      <c r="M65" s="401"/>
      <c r="N65" s="406"/>
      <c r="O65" s="407">
        <v>0</v>
      </c>
      <c r="P65" s="408">
        <v>0</v>
      </c>
      <c r="Q65" s="399">
        <v>0</v>
      </c>
    </row>
    <row r="66" spans="1:17" ht="15.75">
      <c r="A66" s="400">
        <v>52</v>
      </c>
      <c r="B66" s="428" t="s">
        <v>374</v>
      </c>
      <c r="C66" s="429"/>
      <c r="D66" s="429"/>
      <c r="E66" s="429"/>
      <c r="F66" s="429"/>
      <c r="G66" s="430" t="s">
        <v>154</v>
      </c>
      <c r="H66" s="409">
        <v>4</v>
      </c>
      <c r="I66" s="402">
        <v>90.58</v>
      </c>
      <c r="J66" s="403">
        <v>7</v>
      </c>
      <c r="K66" s="404">
        <v>11</v>
      </c>
      <c r="L66" s="405">
        <v>90.58</v>
      </c>
      <c r="M66" s="409"/>
      <c r="N66" s="410"/>
      <c r="O66" s="407">
        <v>0</v>
      </c>
      <c r="P66" s="408">
        <v>0</v>
      </c>
      <c r="Q66" s="399">
        <v>0</v>
      </c>
    </row>
    <row r="67" spans="1:17" ht="15.75">
      <c r="A67" s="400" t="s">
        <v>54</v>
      </c>
      <c r="B67" s="428" t="s">
        <v>261</v>
      </c>
      <c r="C67" s="429"/>
      <c r="D67" s="429"/>
      <c r="E67" s="429"/>
      <c r="F67" s="429"/>
      <c r="G67" s="430" t="s">
        <v>314</v>
      </c>
      <c r="H67" s="409">
        <v>12</v>
      </c>
      <c r="I67" s="402">
        <v>56.89</v>
      </c>
      <c r="J67" s="403">
        <v>0</v>
      </c>
      <c r="K67" s="404">
        <v>12</v>
      </c>
      <c r="L67" s="405">
        <v>56.89</v>
      </c>
      <c r="M67" s="414"/>
      <c r="N67" s="410"/>
      <c r="O67" s="407">
        <v>0</v>
      </c>
      <c r="P67" s="408">
        <v>0</v>
      </c>
      <c r="Q67" s="399">
        <v>0</v>
      </c>
    </row>
    <row r="68" spans="1:17" ht="15.75">
      <c r="A68" s="400" t="s">
        <v>54</v>
      </c>
      <c r="B68" s="428" t="s">
        <v>239</v>
      </c>
      <c r="C68" s="429"/>
      <c r="D68" s="429"/>
      <c r="E68" s="429"/>
      <c r="F68" s="429"/>
      <c r="G68" s="430" t="s">
        <v>309</v>
      </c>
      <c r="H68" s="401">
        <v>12</v>
      </c>
      <c r="I68" s="402">
        <v>62.9</v>
      </c>
      <c r="J68" s="403">
        <v>0</v>
      </c>
      <c r="K68" s="404">
        <v>12</v>
      </c>
      <c r="L68" s="405">
        <v>62.9</v>
      </c>
      <c r="M68" s="409"/>
      <c r="N68" s="410"/>
      <c r="O68" s="407">
        <v>0</v>
      </c>
      <c r="P68" s="408">
        <v>0</v>
      </c>
      <c r="Q68" s="399">
        <v>0</v>
      </c>
    </row>
    <row r="69" spans="1:17" ht="16.5" thickBot="1">
      <c r="A69" s="415" t="s">
        <v>54</v>
      </c>
      <c r="B69" s="434" t="s">
        <v>226</v>
      </c>
      <c r="C69" s="435"/>
      <c r="D69" s="435"/>
      <c r="E69" s="435"/>
      <c r="F69" s="435"/>
      <c r="G69" s="436" t="s">
        <v>303</v>
      </c>
      <c r="H69" s="416" t="s">
        <v>48</v>
      </c>
      <c r="I69" s="417"/>
      <c r="J69" s="418">
        <v>0</v>
      </c>
      <c r="K69" s="419" t="s">
        <v>330</v>
      </c>
      <c r="L69" s="420">
        <v>0</v>
      </c>
      <c r="M69" s="421"/>
      <c r="N69" s="422"/>
      <c r="O69" s="407">
        <v>0</v>
      </c>
      <c r="P69" s="408">
        <v>0</v>
      </c>
      <c r="Q69" s="399">
        <v>0</v>
      </c>
    </row>
    <row r="70" spans="2:6" ht="15">
      <c r="B70" s="348"/>
      <c r="C70" s="25" t="e">
        <f>LOOKUP(#REF!,#REF!,#REF!)</f>
        <v>#REF!</v>
      </c>
      <c r="F70" s="25" t="e">
        <f>LOOKUP(#REF!,#REF!,#REF!)</f>
        <v>#REF!</v>
      </c>
    </row>
    <row r="71" spans="2:6" ht="15">
      <c r="B71" s="258"/>
      <c r="C71" s="25" t="e">
        <f>LOOKUP(#REF!,#REF!,#REF!)</f>
        <v>#REF!</v>
      </c>
      <c r="F71" s="25" t="e">
        <f>LOOKUP(#REF!,#REF!,#REF!)</f>
        <v>#REF!</v>
      </c>
    </row>
    <row r="72" spans="3:6" ht="15">
      <c r="C72" s="25" t="e">
        <f>LOOKUP(#REF!,#REF!,#REF!)</f>
        <v>#REF!</v>
      </c>
      <c r="F72" s="25" t="e">
        <f>LOOKUP(#REF!,#REF!,#REF!)</f>
        <v>#REF!</v>
      </c>
    </row>
    <row r="73" spans="3:6" ht="15">
      <c r="C73" s="25" t="e">
        <f>LOOKUP(#REF!,#REF!,#REF!)</f>
        <v>#REF!</v>
      </c>
      <c r="F73" s="25" t="e">
        <f>LOOKUP(#REF!,#REF!,#REF!)</f>
        <v>#REF!</v>
      </c>
    </row>
    <row r="74" spans="3:6" ht="15">
      <c r="C74" s="25" t="e">
        <f>LOOKUP(#REF!,#REF!,#REF!)</f>
        <v>#REF!</v>
      </c>
      <c r="F74" s="25" t="e">
        <f>LOOKUP(#REF!,#REF!,#REF!)</f>
        <v>#REF!</v>
      </c>
    </row>
    <row r="75" spans="3:6" ht="15">
      <c r="C75" s="25" t="e">
        <f>LOOKUP(#REF!,#REF!,#REF!)</f>
        <v>#REF!</v>
      </c>
      <c r="F75" s="25" t="e">
        <f>LOOKUP(#REF!,#REF!,#REF!)</f>
        <v>#REF!</v>
      </c>
    </row>
    <row r="76" spans="3:6" ht="15">
      <c r="C76" s="25" t="e">
        <f>LOOKUP(#REF!,#REF!,#REF!)</f>
        <v>#REF!</v>
      </c>
      <c r="F76" s="25" t="e">
        <f>LOOKUP(#REF!,#REF!,#REF!)</f>
        <v>#REF!</v>
      </c>
    </row>
    <row r="77" spans="3:6" ht="15">
      <c r="C77" s="25" t="e">
        <f>LOOKUP(#REF!,#REF!,#REF!)</f>
        <v>#REF!</v>
      </c>
      <c r="F77" s="25" t="e">
        <f>LOOKUP(#REF!,#REF!,#REF!)</f>
        <v>#REF!</v>
      </c>
    </row>
    <row r="78" spans="3:6" ht="15">
      <c r="C78" s="25" t="e">
        <f>LOOKUP(#REF!,#REF!,#REF!)</f>
        <v>#REF!</v>
      </c>
      <c r="F78" s="25" t="e">
        <f>LOOKUP(#REF!,#REF!,#REF!)</f>
        <v>#REF!</v>
      </c>
    </row>
    <row r="79" spans="3:6" ht="15">
      <c r="C79" s="25" t="e">
        <f>LOOKUP(#REF!,#REF!,#REF!)</f>
        <v>#REF!</v>
      </c>
      <c r="F79" s="25" t="e">
        <f>LOOKUP(#REF!,#REF!,#REF!)</f>
        <v>#REF!</v>
      </c>
    </row>
  </sheetData>
  <sheetProtection/>
  <mergeCells count="19">
    <mergeCell ref="H6:I6"/>
    <mergeCell ref="M9:O9"/>
    <mergeCell ref="M10:O10"/>
    <mergeCell ref="M11:O11"/>
    <mergeCell ref="J4:L4"/>
    <mergeCell ref="H5:I5"/>
    <mergeCell ref="J5:L5"/>
    <mergeCell ref="O5:Q6"/>
    <mergeCell ref="J6:L6"/>
    <mergeCell ref="M13:N13"/>
    <mergeCell ref="A13:G13"/>
    <mergeCell ref="H13:I13"/>
    <mergeCell ref="J13:J14"/>
    <mergeCell ref="A1:Q3"/>
    <mergeCell ref="O4:Q4"/>
    <mergeCell ref="H4:I4"/>
    <mergeCell ref="O13:O14"/>
    <mergeCell ref="P13:Q13"/>
    <mergeCell ref="K13:L13"/>
  </mergeCells>
  <printOptions/>
  <pageMargins left="0.3937007874015748" right="0" top="0.3937007874015748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22" sqref="I22:I23"/>
    </sheetView>
  </sheetViews>
  <sheetFormatPr defaultColWidth="11.421875" defaultRowHeight="12.75"/>
  <cols>
    <col min="1" max="1" width="8.28125" style="12" customWidth="1"/>
    <col min="2" max="2" width="21.42187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29.7109375" style="25" customWidth="1"/>
    <col min="8" max="8" width="8.57421875" style="25" customWidth="1"/>
    <col min="9" max="9" width="7.8515625" style="25" customWidth="1"/>
    <col min="10" max="12" width="8.140625" style="25" hidden="1" customWidth="1"/>
    <col min="13" max="13" width="9.140625" style="25" bestFit="1" customWidth="1"/>
    <col min="14" max="14" width="9.28125" style="25" customWidth="1"/>
    <col min="15" max="15" width="8.28125" style="25" hidden="1" customWidth="1"/>
    <col min="16" max="16" width="8.8515625" style="25" customWidth="1"/>
    <col min="17" max="16384" width="11.421875" style="25" customWidth="1"/>
  </cols>
  <sheetData>
    <row r="1" spans="1:16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5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3" ht="20.25" thickBot="1">
      <c r="A4" s="441"/>
      <c r="B4" s="445" t="s">
        <v>454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4"/>
    </row>
    <row r="5" spans="1:16" ht="19.5" customHeight="1" thickBot="1">
      <c r="A5" s="34"/>
      <c r="B5" s="447">
        <v>4</v>
      </c>
      <c r="C5" s="48"/>
      <c r="D5" s="48"/>
      <c r="E5" s="48"/>
      <c r="F5" s="48"/>
      <c r="G5" s="119"/>
      <c r="L5" s="47"/>
      <c r="M5" s="132" t="s">
        <v>2</v>
      </c>
      <c r="N5" s="524" t="s">
        <v>39</v>
      </c>
      <c r="O5" s="524"/>
      <c r="P5" s="525"/>
    </row>
    <row r="6" spans="1:16" ht="15.75" thickBot="1">
      <c r="A6" s="34"/>
      <c r="B6" s="31"/>
      <c r="C6" s="31"/>
      <c r="D6" s="31"/>
      <c r="E6" s="31"/>
      <c r="F6" s="31"/>
      <c r="G6" s="31"/>
      <c r="L6" s="47"/>
      <c r="M6" s="133" t="s">
        <v>3</v>
      </c>
      <c r="N6" s="526" t="s">
        <v>450</v>
      </c>
      <c r="O6" s="526"/>
      <c r="P6" s="527"/>
    </row>
    <row r="7" spans="1:16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L7" s="47"/>
      <c r="M7" s="134" t="s">
        <v>5</v>
      </c>
      <c r="N7" s="528">
        <v>40613</v>
      </c>
      <c r="O7" s="528"/>
      <c r="P7" s="529"/>
    </row>
    <row r="8" spans="1:16" ht="15.75" thickBot="1">
      <c r="A8" s="34"/>
      <c r="B8" s="133" t="s">
        <v>6</v>
      </c>
      <c r="C8" s="52"/>
      <c r="D8" s="52"/>
      <c r="E8" s="52"/>
      <c r="F8" s="52"/>
      <c r="G8" s="53">
        <v>425</v>
      </c>
      <c r="H8" s="120"/>
      <c r="I8" s="12"/>
      <c r="J8" s="49"/>
      <c r="K8" s="49"/>
      <c r="M8" s="460" t="s">
        <v>1</v>
      </c>
      <c r="N8" s="461"/>
      <c r="O8" s="461"/>
      <c r="P8" s="462"/>
    </row>
    <row r="9" spans="1:16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1.4166666666666667</v>
      </c>
      <c r="H9" s="145">
        <f>ROUNDUP(IF(G9&gt;1,(G9-1)*60+60,G9*60),0)</f>
        <v>85</v>
      </c>
      <c r="I9" s="56" t="s">
        <v>8</v>
      </c>
      <c r="J9" s="30"/>
      <c r="K9" s="30"/>
      <c r="L9" s="30"/>
      <c r="M9" s="506" t="s">
        <v>47</v>
      </c>
      <c r="N9" s="507"/>
      <c r="O9" s="507"/>
      <c r="P9" s="508"/>
    </row>
    <row r="10" spans="1:16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509"/>
      <c r="N10" s="510"/>
      <c r="O10" s="510"/>
      <c r="P10" s="511"/>
    </row>
    <row r="11" spans="1:16" ht="15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121"/>
      <c r="K11" s="519" t="s">
        <v>11</v>
      </c>
      <c r="L11" s="122"/>
      <c r="M11" s="486" t="s">
        <v>12</v>
      </c>
      <c r="N11" s="530" t="s">
        <v>13</v>
      </c>
      <c r="O11" s="531"/>
      <c r="P11" s="532"/>
    </row>
    <row r="12" spans="1:16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126"/>
      <c r="K12" s="520"/>
      <c r="L12" s="127"/>
      <c r="M12" s="487"/>
      <c r="N12" s="123" t="s">
        <v>23</v>
      </c>
      <c r="O12" s="127"/>
      <c r="P12" s="128" t="s">
        <v>22</v>
      </c>
    </row>
    <row r="13" spans="1:16" s="12" customFormat="1" ht="15">
      <c r="A13" s="27">
        <v>1</v>
      </c>
      <c r="B13" s="227" t="s">
        <v>435</v>
      </c>
      <c r="C13" s="437"/>
      <c r="D13" s="437"/>
      <c r="E13" s="438"/>
      <c r="F13" s="439"/>
      <c r="G13" s="228" t="s">
        <v>278</v>
      </c>
      <c r="H13" s="327">
        <v>0</v>
      </c>
      <c r="I13" s="440">
        <v>80.38</v>
      </c>
      <c r="J13" s="338">
        <v>0</v>
      </c>
      <c r="K13" s="339">
        <v>90</v>
      </c>
      <c r="L13" s="340">
        <v>0</v>
      </c>
      <c r="M13" s="113">
        <v>0</v>
      </c>
      <c r="N13" s="114">
        <v>0</v>
      </c>
      <c r="O13" s="341">
        <v>80.38</v>
      </c>
      <c r="P13" s="116">
        <v>80.38</v>
      </c>
    </row>
    <row r="14" spans="1:16" s="12" customFormat="1" ht="15">
      <c r="A14" s="13">
        <v>2</v>
      </c>
      <c r="B14" s="234" t="s">
        <v>401</v>
      </c>
      <c r="C14" s="137"/>
      <c r="D14" s="137"/>
      <c r="E14" s="137"/>
      <c r="F14" s="137"/>
      <c r="G14" s="235" t="s">
        <v>154</v>
      </c>
      <c r="H14" s="262">
        <v>4</v>
      </c>
      <c r="I14" s="286">
        <v>77.94</v>
      </c>
      <c r="J14" s="17">
        <v>0</v>
      </c>
      <c r="K14" s="18">
        <v>90</v>
      </c>
      <c r="L14" s="19">
        <v>0</v>
      </c>
      <c r="M14" s="20">
        <v>0</v>
      </c>
      <c r="N14" s="21">
        <v>4</v>
      </c>
      <c r="O14" s="22">
        <v>77.94</v>
      </c>
      <c r="P14" s="86">
        <v>77.94</v>
      </c>
    </row>
    <row r="15" spans="1:16" s="12" customFormat="1" ht="15">
      <c r="A15" s="13">
        <v>2</v>
      </c>
      <c r="B15" s="234" t="s">
        <v>400</v>
      </c>
      <c r="C15" s="129"/>
      <c r="D15" s="129"/>
      <c r="E15" s="14"/>
      <c r="F15" s="15"/>
      <c r="G15" s="235" t="s">
        <v>120</v>
      </c>
      <c r="H15" s="262">
        <v>4</v>
      </c>
      <c r="I15" s="286">
        <v>84.64</v>
      </c>
      <c r="J15" s="17">
        <v>0</v>
      </c>
      <c r="K15" s="18">
        <v>90</v>
      </c>
      <c r="L15" s="19">
        <v>0</v>
      </c>
      <c r="M15" s="20">
        <v>0</v>
      </c>
      <c r="N15" s="21">
        <v>4</v>
      </c>
      <c r="O15" s="22">
        <v>84.64</v>
      </c>
      <c r="P15" s="86">
        <v>84.64</v>
      </c>
    </row>
    <row r="16" spans="1:16" s="12" customFormat="1" ht="15.75" thickBot="1">
      <c r="A16" s="24">
        <v>4</v>
      </c>
      <c r="B16" s="241" t="s">
        <v>434</v>
      </c>
      <c r="C16" s="158"/>
      <c r="D16" s="158"/>
      <c r="E16" s="151"/>
      <c r="F16" s="152"/>
      <c r="G16" s="242" t="s">
        <v>100</v>
      </c>
      <c r="H16" s="264">
        <v>8</v>
      </c>
      <c r="I16" s="389">
        <v>89.25</v>
      </c>
      <c r="J16" s="87">
        <v>0</v>
      </c>
      <c r="K16" s="155">
        <v>90</v>
      </c>
      <c r="L16" s="156">
        <v>0</v>
      </c>
      <c r="M16" s="117">
        <v>0</v>
      </c>
      <c r="N16" s="118">
        <v>8</v>
      </c>
      <c r="O16" s="93">
        <v>89.25</v>
      </c>
      <c r="P16" s="94">
        <v>89.25</v>
      </c>
    </row>
  </sheetData>
  <sheetProtection/>
  <mergeCells count="11">
    <mergeCell ref="N11:P11"/>
    <mergeCell ref="A11:G11"/>
    <mergeCell ref="H11:I11"/>
    <mergeCell ref="K11:K12"/>
    <mergeCell ref="M11:M12"/>
    <mergeCell ref="A1:P3"/>
    <mergeCell ref="M8:P8"/>
    <mergeCell ref="M9:P10"/>
    <mergeCell ref="N5:P5"/>
    <mergeCell ref="N6:P6"/>
    <mergeCell ref="N7:P7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22" sqref="S22"/>
    </sheetView>
  </sheetViews>
  <sheetFormatPr defaultColWidth="11.421875" defaultRowHeight="12.75"/>
  <cols>
    <col min="1" max="1" width="9.140625" style="12" bestFit="1" customWidth="1"/>
    <col min="2" max="2" width="22.0039062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30.28125" style="25" customWidth="1"/>
    <col min="8" max="8" width="8.28125" style="25" customWidth="1"/>
    <col min="9" max="9" width="9.140625" style="25" bestFit="1" customWidth="1"/>
    <col min="10" max="12" width="8.140625" style="25" hidden="1" customWidth="1"/>
    <col min="13" max="13" width="8.28125" style="25" customWidth="1"/>
    <col min="14" max="14" width="7.8515625" style="25" customWidth="1"/>
    <col min="15" max="15" width="8.28125" style="25" hidden="1" customWidth="1"/>
    <col min="16" max="16" width="7.8515625" style="25" customWidth="1"/>
    <col min="17" max="16384" width="11.421875" style="25" customWidth="1"/>
  </cols>
  <sheetData>
    <row r="1" spans="1:16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5" customHeight="1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3" ht="20.25" thickBot="1">
      <c r="A4" s="441"/>
      <c r="B4" s="445" t="s">
        <v>454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34"/>
    </row>
    <row r="5" spans="1:16" ht="20.25" customHeight="1" thickBot="1">
      <c r="A5" s="34"/>
      <c r="B5" s="447">
        <v>13</v>
      </c>
      <c r="C5" s="48"/>
      <c r="D5" s="48"/>
      <c r="E5" s="48"/>
      <c r="F5" s="48"/>
      <c r="G5" s="119"/>
      <c r="L5" s="47"/>
      <c r="M5" s="132" t="s">
        <v>2</v>
      </c>
      <c r="N5" s="524" t="s">
        <v>39</v>
      </c>
      <c r="O5" s="524"/>
      <c r="P5" s="525"/>
    </row>
    <row r="6" spans="1:16" ht="15.75" thickBot="1">
      <c r="A6" s="34"/>
      <c r="B6" s="31"/>
      <c r="C6" s="31"/>
      <c r="D6" s="31"/>
      <c r="E6" s="31"/>
      <c r="F6" s="31"/>
      <c r="G6" s="31"/>
      <c r="L6" s="47"/>
      <c r="M6" s="133" t="s">
        <v>3</v>
      </c>
      <c r="N6" s="526">
        <v>1.1</v>
      </c>
      <c r="O6" s="526"/>
      <c r="P6" s="527"/>
    </row>
    <row r="7" spans="1:16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L7" s="47"/>
      <c r="M7" s="134" t="s">
        <v>5</v>
      </c>
      <c r="N7" s="528">
        <v>40613</v>
      </c>
      <c r="O7" s="528"/>
      <c r="P7" s="529"/>
    </row>
    <row r="8" spans="1:16" ht="15.75" thickBot="1">
      <c r="A8" s="34"/>
      <c r="B8" s="133" t="s">
        <v>6</v>
      </c>
      <c r="C8" s="52"/>
      <c r="D8" s="52"/>
      <c r="E8" s="52"/>
      <c r="F8" s="52"/>
      <c r="G8" s="53">
        <v>450</v>
      </c>
      <c r="H8" s="120"/>
      <c r="I8" s="12"/>
      <c r="J8" s="49"/>
      <c r="K8" s="49"/>
      <c r="M8" s="460" t="s">
        <v>1</v>
      </c>
      <c r="N8" s="461"/>
      <c r="O8" s="461"/>
      <c r="P8" s="462"/>
    </row>
    <row r="9" spans="1:16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1.5</v>
      </c>
      <c r="H9" s="145">
        <f>ROUNDUP(IF(G9&gt;1,(G9-1)*60+60,G9*60),0)</f>
        <v>90</v>
      </c>
      <c r="I9" s="56" t="s">
        <v>8</v>
      </c>
      <c r="J9" s="30"/>
      <c r="K9" s="30"/>
      <c r="L9" s="30"/>
      <c r="M9" s="506"/>
      <c r="N9" s="507"/>
      <c r="O9" s="507"/>
      <c r="P9" s="508"/>
    </row>
    <row r="10" spans="1:16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509"/>
      <c r="N10" s="510"/>
      <c r="O10" s="510"/>
      <c r="P10" s="511"/>
    </row>
    <row r="11" spans="1:16" ht="15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121"/>
      <c r="K11" s="519" t="s">
        <v>11</v>
      </c>
      <c r="L11" s="122"/>
      <c r="M11" s="486" t="s">
        <v>12</v>
      </c>
      <c r="N11" s="530" t="s">
        <v>13</v>
      </c>
      <c r="O11" s="531"/>
      <c r="P11" s="532"/>
    </row>
    <row r="12" spans="1:16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126"/>
      <c r="K12" s="520"/>
      <c r="L12" s="127"/>
      <c r="M12" s="487"/>
      <c r="N12" s="123" t="s">
        <v>21</v>
      </c>
      <c r="O12" s="127"/>
      <c r="P12" s="128" t="s">
        <v>22</v>
      </c>
    </row>
    <row r="13" spans="1:16" s="12" customFormat="1" ht="15">
      <c r="A13" s="159">
        <v>1</v>
      </c>
      <c r="B13" s="318" t="s">
        <v>44</v>
      </c>
      <c r="C13" s="329"/>
      <c r="D13" s="329"/>
      <c r="E13" s="330"/>
      <c r="F13" s="331"/>
      <c r="G13" s="319" t="s">
        <v>407</v>
      </c>
      <c r="H13" s="327">
        <v>0</v>
      </c>
      <c r="I13" s="440">
        <v>81.98</v>
      </c>
      <c r="J13" s="338">
        <v>0</v>
      </c>
      <c r="K13" s="339">
        <v>90</v>
      </c>
      <c r="L13" s="340">
        <v>0</v>
      </c>
      <c r="M13" s="113">
        <v>0</v>
      </c>
      <c r="N13" s="114">
        <v>0</v>
      </c>
      <c r="O13" s="341">
        <v>81.98</v>
      </c>
      <c r="P13" s="116">
        <v>81.98</v>
      </c>
    </row>
    <row r="14" spans="1:16" s="12" customFormat="1" ht="15">
      <c r="A14" s="160">
        <v>1</v>
      </c>
      <c r="B14" s="320" t="s">
        <v>443</v>
      </c>
      <c r="C14" s="332"/>
      <c r="D14" s="332"/>
      <c r="E14" s="333"/>
      <c r="F14" s="334"/>
      <c r="G14" s="321" t="s">
        <v>447</v>
      </c>
      <c r="H14" s="262">
        <v>0</v>
      </c>
      <c r="I14" s="286">
        <v>73.96</v>
      </c>
      <c r="J14" s="17">
        <v>0</v>
      </c>
      <c r="K14" s="18">
        <v>90</v>
      </c>
      <c r="L14" s="19">
        <v>0</v>
      </c>
      <c r="M14" s="20">
        <v>0</v>
      </c>
      <c r="N14" s="21">
        <v>0</v>
      </c>
      <c r="O14" s="22">
        <v>73.96</v>
      </c>
      <c r="P14" s="86">
        <v>73.96</v>
      </c>
    </row>
    <row r="15" spans="1:16" s="12" customFormat="1" ht="15" customHeight="1">
      <c r="A15" s="160">
        <v>1</v>
      </c>
      <c r="B15" s="320" t="s">
        <v>402</v>
      </c>
      <c r="C15" s="332"/>
      <c r="D15" s="332"/>
      <c r="E15" s="333"/>
      <c r="F15" s="334"/>
      <c r="G15" s="321" t="s">
        <v>408</v>
      </c>
      <c r="H15" s="262">
        <v>0</v>
      </c>
      <c r="I15" s="286">
        <v>79.92</v>
      </c>
      <c r="J15" s="17">
        <v>0</v>
      </c>
      <c r="K15" s="18">
        <v>90</v>
      </c>
      <c r="L15" s="19">
        <v>0</v>
      </c>
      <c r="M15" s="20">
        <v>0</v>
      </c>
      <c r="N15" s="21">
        <v>0</v>
      </c>
      <c r="O15" s="22">
        <v>79.92</v>
      </c>
      <c r="P15" s="86">
        <v>79.92</v>
      </c>
    </row>
    <row r="16" spans="1:16" s="12" customFormat="1" ht="15">
      <c r="A16" s="160">
        <v>1</v>
      </c>
      <c r="B16" s="320" t="s">
        <v>44</v>
      </c>
      <c r="C16" s="332"/>
      <c r="D16" s="332"/>
      <c r="E16" s="333"/>
      <c r="F16" s="334"/>
      <c r="G16" s="321" t="s">
        <v>448</v>
      </c>
      <c r="H16" s="262">
        <v>0</v>
      </c>
      <c r="I16" s="286">
        <v>84.88</v>
      </c>
      <c r="J16" s="17">
        <v>0</v>
      </c>
      <c r="K16" s="18">
        <v>90</v>
      </c>
      <c r="L16" s="19">
        <v>0</v>
      </c>
      <c r="M16" s="20">
        <v>0</v>
      </c>
      <c r="N16" s="21">
        <v>0</v>
      </c>
      <c r="O16" s="22">
        <v>84.88</v>
      </c>
      <c r="P16" s="86">
        <v>84.88</v>
      </c>
    </row>
    <row r="17" spans="1:16" s="12" customFormat="1" ht="15" customHeight="1">
      <c r="A17" s="160">
        <v>5</v>
      </c>
      <c r="B17" s="320" t="s">
        <v>390</v>
      </c>
      <c r="C17" s="332"/>
      <c r="D17" s="332"/>
      <c r="E17" s="333"/>
      <c r="F17" s="334"/>
      <c r="G17" s="321" t="s">
        <v>306</v>
      </c>
      <c r="H17" s="262">
        <v>0</v>
      </c>
      <c r="I17" s="286">
        <v>90.1</v>
      </c>
      <c r="J17" s="17">
        <v>0.09999999999999432</v>
      </c>
      <c r="K17" s="18">
        <v>90</v>
      </c>
      <c r="L17" s="19">
        <v>1</v>
      </c>
      <c r="M17" s="20">
        <v>1</v>
      </c>
      <c r="N17" s="21">
        <v>1</v>
      </c>
      <c r="O17" s="22">
        <v>90.1</v>
      </c>
      <c r="P17" s="86">
        <v>90.1</v>
      </c>
    </row>
    <row r="18" spans="1:16" s="12" customFormat="1" ht="15">
      <c r="A18" s="160">
        <v>6</v>
      </c>
      <c r="B18" s="320" t="s">
        <v>444</v>
      </c>
      <c r="C18" s="332"/>
      <c r="D18" s="332"/>
      <c r="E18" s="333"/>
      <c r="F18" s="334"/>
      <c r="G18" s="321" t="s">
        <v>302</v>
      </c>
      <c r="H18" s="262">
        <v>4</v>
      </c>
      <c r="I18" s="286">
        <v>72.22</v>
      </c>
      <c r="J18" s="17">
        <v>0</v>
      </c>
      <c r="K18" s="18">
        <v>90</v>
      </c>
      <c r="L18" s="19">
        <v>0</v>
      </c>
      <c r="M18" s="20">
        <v>0</v>
      </c>
      <c r="N18" s="21">
        <v>4</v>
      </c>
      <c r="O18" s="22">
        <v>72.22</v>
      </c>
      <c r="P18" s="86">
        <v>72.22</v>
      </c>
    </row>
    <row r="19" spans="1:16" s="12" customFormat="1" ht="15">
      <c r="A19" s="160">
        <v>6</v>
      </c>
      <c r="B19" s="320" t="s">
        <v>405</v>
      </c>
      <c r="C19" s="332"/>
      <c r="D19" s="332"/>
      <c r="E19" s="333"/>
      <c r="F19" s="334"/>
      <c r="G19" s="321" t="s">
        <v>411</v>
      </c>
      <c r="H19" s="262">
        <v>4</v>
      </c>
      <c r="I19" s="286">
        <v>69.08</v>
      </c>
      <c r="J19" s="17">
        <v>0</v>
      </c>
      <c r="K19" s="18">
        <v>90</v>
      </c>
      <c r="L19" s="19">
        <v>0</v>
      </c>
      <c r="M19" s="20">
        <v>0</v>
      </c>
      <c r="N19" s="21">
        <v>4</v>
      </c>
      <c r="O19" s="22">
        <v>69.08</v>
      </c>
      <c r="P19" s="86">
        <v>69.08</v>
      </c>
    </row>
    <row r="20" spans="1:16" s="12" customFormat="1" ht="15" customHeight="1">
      <c r="A20" s="160">
        <v>6</v>
      </c>
      <c r="B20" s="320" t="s">
        <v>445</v>
      </c>
      <c r="C20" s="332"/>
      <c r="D20" s="332"/>
      <c r="E20" s="333"/>
      <c r="F20" s="334"/>
      <c r="G20" s="321" t="s">
        <v>140</v>
      </c>
      <c r="H20" s="262">
        <v>4</v>
      </c>
      <c r="I20" s="286">
        <v>69.6</v>
      </c>
      <c r="J20" s="17">
        <v>0</v>
      </c>
      <c r="K20" s="18">
        <v>90</v>
      </c>
      <c r="L20" s="19">
        <v>0</v>
      </c>
      <c r="M20" s="20">
        <v>0</v>
      </c>
      <c r="N20" s="21">
        <v>4</v>
      </c>
      <c r="O20" s="22">
        <v>69.6</v>
      </c>
      <c r="P20" s="86">
        <v>69.6</v>
      </c>
    </row>
    <row r="21" spans="1:16" s="12" customFormat="1" ht="15">
      <c r="A21" s="160">
        <v>9</v>
      </c>
      <c r="B21" s="320" t="s">
        <v>389</v>
      </c>
      <c r="C21" s="332"/>
      <c r="D21" s="332"/>
      <c r="E21" s="333"/>
      <c r="F21" s="334"/>
      <c r="G21" s="321" t="s">
        <v>42</v>
      </c>
      <c r="H21" s="262">
        <v>8</v>
      </c>
      <c r="I21" s="286">
        <v>78.17</v>
      </c>
      <c r="J21" s="17">
        <v>0</v>
      </c>
      <c r="K21" s="18">
        <v>90</v>
      </c>
      <c r="L21" s="19">
        <v>0</v>
      </c>
      <c r="M21" s="20">
        <v>0</v>
      </c>
      <c r="N21" s="21">
        <v>8</v>
      </c>
      <c r="O21" s="22">
        <v>78.17</v>
      </c>
      <c r="P21" s="86">
        <v>78.17</v>
      </c>
    </row>
    <row r="22" spans="1:16" s="12" customFormat="1" ht="15">
      <c r="A22" s="160" t="s">
        <v>54</v>
      </c>
      <c r="B22" s="320" t="s">
        <v>446</v>
      </c>
      <c r="C22" s="332"/>
      <c r="D22" s="332"/>
      <c r="E22" s="333"/>
      <c r="F22" s="334"/>
      <c r="G22" s="321" t="s">
        <v>96</v>
      </c>
      <c r="H22" s="262" t="s">
        <v>48</v>
      </c>
      <c r="I22" s="286"/>
      <c r="J22" s="17">
        <v>0</v>
      </c>
      <c r="K22" s="18">
        <v>90</v>
      </c>
      <c r="L22" s="19">
        <v>0</v>
      </c>
      <c r="M22" s="20">
        <v>0</v>
      </c>
      <c r="N22" s="21" t="s">
        <v>330</v>
      </c>
      <c r="O22" s="22">
        <v>0</v>
      </c>
      <c r="P22" s="23" t="s">
        <v>367</v>
      </c>
    </row>
    <row r="23" spans="1:16" s="12" customFormat="1" ht="15.75" thickBot="1">
      <c r="A23" s="165" t="s">
        <v>54</v>
      </c>
      <c r="B23" s="322" t="s">
        <v>449</v>
      </c>
      <c r="C23" s="335"/>
      <c r="D23" s="335"/>
      <c r="E23" s="336"/>
      <c r="F23" s="337"/>
      <c r="G23" s="323" t="s">
        <v>307</v>
      </c>
      <c r="H23" s="264" t="s">
        <v>173</v>
      </c>
      <c r="I23" s="265"/>
      <c r="J23" s="87">
        <f>IF(I23&gt;K23,I23-K23,0)</f>
        <v>0</v>
      </c>
      <c r="K23" s="155">
        <f>$H$9</f>
        <v>90</v>
      </c>
      <c r="L23" s="156">
        <f>ROUNDUP(J23,0)</f>
        <v>0</v>
      </c>
      <c r="M23" s="117">
        <f>ROUNDUP(L23/4,0)</f>
        <v>0</v>
      </c>
      <c r="N23" s="118" t="s">
        <v>173</v>
      </c>
      <c r="O23" s="93">
        <f>IF(N23="ELIM.","ELIM.",I23)</f>
        <v>0</v>
      </c>
      <c r="P23" s="157" t="str">
        <f>IF(O23=0,"???",O23)</f>
        <v>???</v>
      </c>
    </row>
  </sheetData>
  <sheetProtection/>
  <mergeCells count="11">
    <mergeCell ref="A11:G11"/>
    <mergeCell ref="H11:I11"/>
    <mergeCell ref="K11:K12"/>
    <mergeCell ref="M11:M12"/>
    <mergeCell ref="N11:P11"/>
    <mergeCell ref="A1:P3"/>
    <mergeCell ref="N6:P6"/>
    <mergeCell ref="N7:P7"/>
    <mergeCell ref="M8:P8"/>
    <mergeCell ref="N5:P5"/>
    <mergeCell ref="M9:P10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9.140625" style="12" bestFit="1" customWidth="1"/>
    <col min="2" max="2" width="22.0039062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30.28125" style="25" customWidth="1"/>
    <col min="8" max="8" width="8.28125" style="25" customWidth="1"/>
    <col min="9" max="9" width="9.140625" style="25" bestFit="1" customWidth="1"/>
    <col min="10" max="10" width="8.28125" style="25" customWidth="1"/>
    <col min="11" max="12" width="7.8515625" style="25" customWidth="1"/>
    <col min="13" max="16384" width="11.421875" style="25" customWidth="1"/>
  </cols>
  <sheetData>
    <row r="1" spans="1:12" ht="15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:12" ht="15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</row>
    <row r="3" spans="1:12" ht="15.75" thickBo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2" ht="20.25" thickBot="1">
      <c r="A4" s="441"/>
      <c r="B4" s="445" t="s">
        <v>454</v>
      </c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15.75" customHeight="1" thickBot="1">
      <c r="A5" s="34"/>
      <c r="B5" s="46">
        <v>14</v>
      </c>
      <c r="C5" s="48"/>
      <c r="D5" s="48"/>
      <c r="E5" s="48"/>
      <c r="F5" s="48"/>
      <c r="G5" s="119"/>
      <c r="J5" s="132" t="s">
        <v>2</v>
      </c>
      <c r="K5" s="524" t="s">
        <v>39</v>
      </c>
      <c r="L5" s="525"/>
    </row>
    <row r="6" spans="1:12" ht="15.75" thickBot="1">
      <c r="A6" s="34"/>
      <c r="B6" s="31"/>
      <c r="C6" s="31"/>
      <c r="D6" s="31"/>
      <c r="E6" s="31"/>
      <c r="F6" s="31"/>
      <c r="G6" s="31"/>
      <c r="J6" s="133" t="s">
        <v>3</v>
      </c>
      <c r="K6" s="526" t="s">
        <v>41</v>
      </c>
      <c r="L6" s="527"/>
    </row>
    <row r="7" spans="1:12" ht="16.5" thickBot="1" thickTop="1">
      <c r="A7" s="34"/>
      <c r="B7" s="132" t="s">
        <v>4</v>
      </c>
      <c r="C7" s="50"/>
      <c r="D7" s="50"/>
      <c r="E7" s="50"/>
      <c r="F7" s="50"/>
      <c r="G7" s="51">
        <v>300</v>
      </c>
      <c r="J7" s="134" t="s">
        <v>5</v>
      </c>
      <c r="K7" s="528">
        <v>40613</v>
      </c>
      <c r="L7" s="529"/>
    </row>
    <row r="8" spans="1:12" ht="15.75" thickBot="1">
      <c r="A8" s="34"/>
      <c r="B8" s="133" t="s">
        <v>6</v>
      </c>
      <c r="C8" s="52"/>
      <c r="D8" s="52"/>
      <c r="E8" s="52"/>
      <c r="F8" s="52"/>
      <c r="G8" s="53">
        <v>450</v>
      </c>
      <c r="H8" s="120"/>
      <c r="I8" s="12"/>
      <c r="J8" s="460" t="s">
        <v>1</v>
      </c>
      <c r="K8" s="461"/>
      <c r="L8" s="462"/>
    </row>
    <row r="9" spans="1:12" ht="16.5" thickBot="1" thickTop="1">
      <c r="A9" s="34"/>
      <c r="B9" s="134" t="s">
        <v>7</v>
      </c>
      <c r="C9" s="54"/>
      <c r="D9" s="54"/>
      <c r="E9" s="54"/>
      <c r="F9" s="54"/>
      <c r="G9" s="55">
        <f>G8/G7</f>
        <v>1.5</v>
      </c>
      <c r="H9" s="145">
        <f>ROUNDUP(IF(G9&gt;1,(G9-1)*60+60,G9*60),0)</f>
        <v>90</v>
      </c>
      <c r="I9" s="56" t="s">
        <v>8</v>
      </c>
      <c r="J9" s="506"/>
      <c r="K9" s="507"/>
      <c r="L9" s="508"/>
    </row>
    <row r="10" spans="1:12" ht="15.75" thickBot="1">
      <c r="A10" s="95"/>
      <c r="B10" s="31"/>
      <c r="C10" s="31"/>
      <c r="D10" s="31"/>
      <c r="E10" s="31"/>
      <c r="F10" s="31"/>
      <c r="G10" s="31"/>
      <c r="H10" s="30"/>
      <c r="I10" s="30"/>
      <c r="J10" s="509"/>
      <c r="K10" s="510"/>
      <c r="L10" s="511"/>
    </row>
    <row r="11" spans="1:12" ht="15" customHeight="1">
      <c r="A11" s="533" t="s">
        <v>9</v>
      </c>
      <c r="B11" s="534"/>
      <c r="C11" s="534"/>
      <c r="D11" s="534"/>
      <c r="E11" s="534"/>
      <c r="F11" s="534"/>
      <c r="G11" s="535"/>
      <c r="H11" s="533" t="s">
        <v>10</v>
      </c>
      <c r="I11" s="536"/>
      <c r="J11" s="486" t="s">
        <v>12</v>
      </c>
      <c r="K11" s="530" t="s">
        <v>13</v>
      </c>
      <c r="L11" s="532"/>
    </row>
    <row r="12" spans="1:12" ht="15.75" thickBot="1">
      <c r="A12" s="123" t="s">
        <v>14</v>
      </c>
      <c r="B12" s="124" t="s">
        <v>15</v>
      </c>
      <c r="C12" s="124" t="s">
        <v>16</v>
      </c>
      <c r="D12" s="124" t="s">
        <v>17</v>
      </c>
      <c r="E12" s="124" t="s">
        <v>18</v>
      </c>
      <c r="F12" s="125" t="s">
        <v>19</v>
      </c>
      <c r="G12" s="125" t="s">
        <v>20</v>
      </c>
      <c r="H12" s="126" t="s">
        <v>21</v>
      </c>
      <c r="I12" s="125" t="s">
        <v>22</v>
      </c>
      <c r="J12" s="487"/>
      <c r="K12" s="123" t="s">
        <v>21</v>
      </c>
      <c r="L12" s="128" t="s">
        <v>22</v>
      </c>
    </row>
    <row r="13" spans="1:12" s="12" customFormat="1" ht="15">
      <c r="A13" s="159">
        <v>1</v>
      </c>
      <c r="B13" s="318" t="s">
        <v>44</v>
      </c>
      <c r="C13" s="329"/>
      <c r="D13" s="329"/>
      <c r="E13" s="330"/>
      <c r="F13" s="331"/>
      <c r="G13" s="319" t="s">
        <v>413</v>
      </c>
      <c r="H13" s="327">
        <v>0</v>
      </c>
      <c r="I13" s="440">
        <v>79.25</v>
      </c>
      <c r="J13" s="113">
        <v>0</v>
      </c>
      <c r="K13" s="114">
        <v>0</v>
      </c>
      <c r="L13" s="116">
        <v>79.25</v>
      </c>
    </row>
    <row r="14" spans="1:12" s="12" customFormat="1" ht="15">
      <c r="A14" s="160">
        <v>1</v>
      </c>
      <c r="B14" s="320" t="s">
        <v>44</v>
      </c>
      <c r="C14" s="332"/>
      <c r="D14" s="332"/>
      <c r="E14" s="333"/>
      <c r="F14" s="334"/>
      <c r="G14" s="321" t="s">
        <v>414</v>
      </c>
      <c r="H14" s="262">
        <v>0</v>
      </c>
      <c r="I14" s="286">
        <v>79.47</v>
      </c>
      <c r="J14" s="20">
        <v>0</v>
      </c>
      <c r="K14" s="21">
        <v>0</v>
      </c>
      <c r="L14" s="86">
        <v>79.47</v>
      </c>
    </row>
    <row r="15" spans="1:12" s="12" customFormat="1" ht="15" customHeight="1" thickBot="1">
      <c r="A15" s="165">
        <v>1</v>
      </c>
      <c r="B15" s="322" t="s">
        <v>406</v>
      </c>
      <c r="C15" s="335"/>
      <c r="D15" s="335"/>
      <c r="E15" s="336"/>
      <c r="F15" s="337"/>
      <c r="G15" s="323" t="s">
        <v>451</v>
      </c>
      <c r="H15" s="264">
        <v>0</v>
      </c>
      <c r="I15" s="389">
        <v>73.13</v>
      </c>
      <c r="J15" s="117">
        <v>0</v>
      </c>
      <c r="K15" s="118">
        <v>0</v>
      </c>
      <c r="L15" s="94">
        <v>73.13</v>
      </c>
    </row>
  </sheetData>
  <sheetProtection/>
  <mergeCells count="10">
    <mergeCell ref="A1:L3"/>
    <mergeCell ref="J9:L10"/>
    <mergeCell ref="A11:G11"/>
    <mergeCell ref="H11:I11"/>
    <mergeCell ref="J11:J12"/>
    <mergeCell ref="K11:L11"/>
    <mergeCell ref="K6:L6"/>
    <mergeCell ref="K7:L7"/>
    <mergeCell ref="J8:L8"/>
    <mergeCell ref="K5:L5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91">
      <selection activeCell="W122" sqref="W122"/>
    </sheetView>
  </sheetViews>
  <sheetFormatPr defaultColWidth="11.421875" defaultRowHeight="12.75"/>
  <cols>
    <col min="1" max="1" width="7.7109375" style="0" customWidth="1"/>
    <col min="2" max="2" width="19.7109375" style="0" customWidth="1"/>
    <col min="3" max="3" width="25.7109375" style="0" customWidth="1"/>
    <col min="4" max="13" width="0" style="0" hidden="1" customWidth="1"/>
    <col min="14" max="15" width="10.421875" style="0" customWidth="1"/>
    <col min="16" max="18" width="0" style="0" hidden="1" customWidth="1"/>
    <col min="19" max="19" width="9.28125" style="0" customWidth="1"/>
    <col min="20" max="20" width="9.140625" style="0" customWidth="1"/>
    <col min="21" max="21" width="10.28125" style="0" customWidth="1"/>
  </cols>
  <sheetData>
    <row r="1" spans="1:21" ht="12.7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</row>
    <row r="2" spans="1:21" ht="1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</row>
    <row r="3" spans="1:21" ht="13.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</row>
    <row r="4" spans="1:21" ht="23.2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</row>
    <row r="5" spans="1:21" ht="15" customHeight="1">
      <c r="A5" s="34"/>
      <c r="B5" s="4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30"/>
      <c r="O5" s="132" t="s">
        <v>2</v>
      </c>
      <c r="P5" s="166"/>
      <c r="Q5" s="497" t="s">
        <v>61</v>
      </c>
      <c r="R5" s="498"/>
      <c r="S5" s="498"/>
      <c r="T5" s="498"/>
      <c r="U5" s="499"/>
    </row>
    <row r="6" spans="1:21" ht="15" customHeight="1" thickBot="1">
      <c r="A6" s="34"/>
      <c r="B6" s="46">
        <v>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30"/>
      <c r="O6" s="133" t="s">
        <v>3</v>
      </c>
      <c r="P6" s="29"/>
      <c r="Q6" s="500">
        <v>1.3</v>
      </c>
      <c r="R6" s="501"/>
      <c r="S6" s="501"/>
      <c r="T6" s="501"/>
      <c r="U6" s="502"/>
    </row>
    <row r="7" spans="1:21" ht="15.75" thickBot="1">
      <c r="A7" s="34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134" t="s">
        <v>5</v>
      </c>
      <c r="P7" s="167"/>
      <c r="Q7" s="503">
        <v>40615</v>
      </c>
      <c r="R7" s="504"/>
      <c r="S7" s="504"/>
      <c r="T7" s="504"/>
      <c r="U7" s="505"/>
    </row>
    <row r="8" spans="1:21" ht="15.75" thickBot="1">
      <c r="A8" s="3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  <c r="O8" s="25"/>
      <c r="P8" s="47"/>
      <c r="Q8" s="47"/>
      <c r="R8" s="47"/>
      <c r="S8" s="47"/>
      <c r="T8" s="48"/>
      <c r="U8" s="49"/>
    </row>
    <row r="9" spans="1:21" ht="16.5" thickBot="1" thickTop="1">
      <c r="A9" s="34"/>
      <c r="B9" s="132" t="s">
        <v>4</v>
      </c>
      <c r="C9" s="51">
        <v>350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25"/>
      <c r="O9" s="25"/>
      <c r="P9" s="28"/>
      <c r="Q9" s="460" t="s">
        <v>1</v>
      </c>
      <c r="R9" s="461"/>
      <c r="S9" s="461"/>
      <c r="T9" s="461"/>
      <c r="U9" s="462"/>
    </row>
    <row r="10" spans="1:21" ht="15.75" thickBot="1">
      <c r="A10" s="34"/>
      <c r="B10" s="133" t="s">
        <v>6</v>
      </c>
      <c r="C10" s="53">
        <v>380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12"/>
      <c r="O10" s="12"/>
      <c r="P10" s="48"/>
      <c r="Q10" s="506" t="s">
        <v>55</v>
      </c>
      <c r="R10" s="507"/>
      <c r="S10" s="507"/>
      <c r="T10" s="507"/>
      <c r="U10" s="508"/>
    </row>
    <row r="11" spans="1:21" ht="16.5" thickBot="1" thickTop="1">
      <c r="A11" s="34"/>
      <c r="B11" s="134" t="s">
        <v>7</v>
      </c>
      <c r="C11" s="55">
        <f>C10/C9</f>
        <v>1.0857142857142856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68">
        <f>ROUNDUP(IF(C11&gt;1,(C11-1)*60+60,C11*60),0)</f>
        <v>66</v>
      </c>
      <c r="O11" s="56" t="s">
        <v>8</v>
      </c>
      <c r="P11" s="47"/>
      <c r="Q11" s="509"/>
      <c r="R11" s="510"/>
      <c r="S11" s="510"/>
      <c r="T11" s="510"/>
      <c r="U11" s="511"/>
    </row>
    <row r="12" spans="1:21" ht="15.75" thickBot="1">
      <c r="A12" s="3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0"/>
      <c r="O12" s="30"/>
      <c r="P12" s="30"/>
      <c r="Q12" s="30"/>
      <c r="R12" s="30"/>
      <c r="S12" s="30"/>
      <c r="T12" s="49"/>
      <c r="U12" s="25"/>
    </row>
    <row r="13" spans="1:21" ht="15">
      <c r="A13" s="477" t="s">
        <v>9</v>
      </c>
      <c r="B13" s="478"/>
      <c r="C13" s="479"/>
      <c r="D13" s="512">
        <v>1</v>
      </c>
      <c r="E13" s="514">
        <v>2</v>
      </c>
      <c r="F13" s="514">
        <v>3</v>
      </c>
      <c r="G13" s="514">
        <v>4</v>
      </c>
      <c r="H13" s="514">
        <v>5</v>
      </c>
      <c r="I13" s="514">
        <v>6</v>
      </c>
      <c r="J13" s="514">
        <v>7</v>
      </c>
      <c r="K13" s="514">
        <v>8</v>
      </c>
      <c r="L13" s="514">
        <v>9</v>
      </c>
      <c r="M13" s="514">
        <v>10</v>
      </c>
      <c r="N13" s="478" t="s">
        <v>10</v>
      </c>
      <c r="O13" s="518"/>
      <c r="P13" s="149"/>
      <c r="Q13" s="519" t="s">
        <v>11</v>
      </c>
      <c r="R13" s="70"/>
      <c r="S13" s="482" t="s">
        <v>12</v>
      </c>
      <c r="T13" s="516" t="s">
        <v>13</v>
      </c>
      <c r="U13" s="517"/>
    </row>
    <row r="14" spans="1:21" ht="15.75" thickBot="1">
      <c r="A14" s="57" t="s">
        <v>14</v>
      </c>
      <c r="B14" s="58" t="s">
        <v>15</v>
      </c>
      <c r="C14" s="169" t="s">
        <v>20</v>
      </c>
      <c r="D14" s="513"/>
      <c r="E14" s="515"/>
      <c r="F14" s="515"/>
      <c r="G14" s="515"/>
      <c r="H14" s="515"/>
      <c r="I14" s="515"/>
      <c r="J14" s="515"/>
      <c r="K14" s="515"/>
      <c r="L14" s="515"/>
      <c r="M14" s="515"/>
      <c r="N14" s="58" t="s">
        <v>21</v>
      </c>
      <c r="O14" s="58" t="s">
        <v>22</v>
      </c>
      <c r="P14" s="58"/>
      <c r="Q14" s="520"/>
      <c r="R14" s="74"/>
      <c r="S14" s="483"/>
      <c r="T14" s="170" t="s">
        <v>21</v>
      </c>
      <c r="U14" s="59" t="s">
        <v>22</v>
      </c>
    </row>
    <row r="15" spans="1:21" ht="15">
      <c r="A15" s="199">
        <v>1</v>
      </c>
      <c r="B15" s="196" t="s">
        <v>174</v>
      </c>
      <c r="C15" s="136" t="s">
        <v>277</v>
      </c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5">
        <v>65</v>
      </c>
      <c r="O15" s="206">
        <v>48.53</v>
      </c>
      <c r="P15" s="110">
        <f aca="true" t="shared" si="0" ref="P15:P78">IF(O15&gt;Q15,O15-Q15,0)</f>
        <v>0</v>
      </c>
      <c r="Q15" s="111">
        <f>$N$11</f>
        <v>66</v>
      </c>
      <c r="R15" s="112">
        <f aca="true" t="shared" si="1" ref="R15:R78">ROUNDUP(P15,0)</f>
        <v>0</v>
      </c>
      <c r="S15" s="113">
        <f aca="true" t="shared" si="2" ref="S15:S78">ROUNDUP(R15/4,0)</f>
        <v>0</v>
      </c>
      <c r="T15" s="114">
        <f aca="true" t="shared" si="3" ref="T15:T78">IF(N15="ELIM.","ELIM.",IF(N15="NP","NO PRES.",N15-S15))</f>
        <v>65</v>
      </c>
      <c r="U15" s="207">
        <f aca="true" t="shared" si="4" ref="U15:U78">O15</f>
        <v>48.53</v>
      </c>
    </row>
    <row r="16" spans="1:21" ht="15">
      <c r="A16" s="81">
        <v>2</v>
      </c>
      <c r="B16" s="197" t="s">
        <v>175</v>
      </c>
      <c r="C16" s="138" t="s">
        <v>31</v>
      </c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0">
        <v>65</v>
      </c>
      <c r="O16" s="201">
        <v>48.68</v>
      </c>
      <c r="P16" s="60">
        <f t="shared" si="0"/>
        <v>0</v>
      </c>
      <c r="Q16" s="61">
        <f aca="true" t="shared" si="5" ref="Q16:Q79">$N$11</f>
        <v>66</v>
      </c>
      <c r="R16" s="62">
        <f t="shared" si="1"/>
        <v>0</v>
      </c>
      <c r="S16" s="20">
        <f t="shared" si="2"/>
        <v>0</v>
      </c>
      <c r="T16" s="21">
        <f t="shared" si="3"/>
        <v>65</v>
      </c>
      <c r="U16" s="202">
        <f t="shared" si="4"/>
        <v>48.68</v>
      </c>
    </row>
    <row r="17" spans="1:21" ht="15">
      <c r="A17" s="81">
        <v>3</v>
      </c>
      <c r="B17" s="197" t="s">
        <v>82</v>
      </c>
      <c r="C17" s="138" t="s">
        <v>83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0">
        <v>65</v>
      </c>
      <c r="O17" s="201">
        <v>49.44</v>
      </c>
      <c r="P17" s="60">
        <f t="shared" si="0"/>
        <v>0</v>
      </c>
      <c r="Q17" s="61">
        <f t="shared" si="5"/>
        <v>66</v>
      </c>
      <c r="R17" s="62">
        <f t="shared" si="1"/>
        <v>0</v>
      </c>
      <c r="S17" s="20">
        <f t="shared" si="2"/>
        <v>0</v>
      </c>
      <c r="T17" s="21">
        <f t="shared" si="3"/>
        <v>65</v>
      </c>
      <c r="U17" s="202">
        <f t="shared" si="4"/>
        <v>49.44</v>
      </c>
    </row>
    <row r="18" spans="1:21" ht="15">
      <c r="A18" s="81">
        <v>4</v>
      </c>
      <c r="B18" s="197" t="s">
        <v>176</v>
      </c>
      <c r="C18" s="138" t="s">
        <v>278</v>
      </c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0">
        <v>65</v>
      </c>
      <c r="O18" s="201">
        <v>49.93</v>
      </c>
      <c r="P18" s="60">
        <f t="shared" si="0"/>
        <v>0</v>
      </c>
      <c r="Q18" s="61">
        <f t="shared" si="5"/>
        <v>66</v>
      </c>
      <c r="R18" s="62">
        <f t="shared" si="1"/>
        <v>0</v>
      </c>
      <c r="S18" s="20">
        <f t="shared" si="2"/>
        <v>0</v>
      </c>
      <c r="T18" s="21">
        <f t="shared" si="3"/>
        <v>65</v>
      </c>
      <c r="U18" s="202">
        <f t="shared" si="4"/>
        <v>49.93</v>
      </c>
    </row>
    <row r="19" spans="1:21" ht="15">
      <c r="A19" s="81">
        <v>5</v>
      </c>
      <c r="B19" s="197" t="s">
        <v>177</v>
      </c>
      <c r="C19" s="138" t="s">
        <v>279</v>
      </c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0">
        <v>65</v>
      </c>
      <c r="O19" s="201">
        <v>50.06</v>
      </c>
      <c r="P19" s="60">
        <f t="shared" si="0"/>
        <v>0</v>
      </c>
      <c r="Q19" s="61">
        <f t="shared" si="5"/>
        <v>66</v>
      </c>
      <c r="R19" s="62">
        <f t="shared" si="1"/>
        <v>0</v>
      </c>
      <c r="S19" s="20">
        <f t="shared" si="2"/>
        <v>0</v>
      </c>
      <c r="T19" s="21">
        <f t="shared" si="3"/>
        <v>65</v>
      </c>
      <c r="U19" s="202">
        <f t="shared" si="4"/>
        <v>50.06</v>
      </c>
    </row>
    <row r="20" spans="1:21" ht="15">
      <c r="A20" s="81">
        <v>6</v>
      </c>
      <c r="B20" s="197" t="s">
        <v>178</v>
      </c>
      <c r="C20" s="138" t="s">
        <v>280</v>
      </c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0">
        <v>65</v>
      </c>
      <c r="O20" s="201">
        <v>50.7</v>
      </c>
      <c r="P20" s="60">
        <f t="shared" si="0"/>
        <v>0</v>
      </c>
      <c r="Q20" s="61">
        <f t="shared" si="5"/>
        <v>66</v>
      </c>
      <c r="R20" s="62">
        <f t="shared" si="1"/>
        <v>0</v>
      </c>
      <c r="S20" s="20">
        <f t="shared" si="2"/>
        <v>0</v>
      </c>
      <c r="T20" s="21">
        <f t="shared" si="3"/>
        <v>65</v>
      </c>
      <c r="U20" s="202">
        <f t="shared" si="4"/>
        <v>50.7</v>
      </c>
    </row>
    <row r="21" spans="1:21" ht="15">
      <c r="A21" s="81">
        <v>7</v>
      </c>
      <c r="B21" s="197" t="s">
        <v>117</v>
      </c>
      <c r="C21" s="138" t="s">
        <v>79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0">
        <v>65</v>
      </c>
      <c r="O21" s="201">
        <v>50.8</v>
      </c>
      <c r="P21" s="60">
        <f t="shared" si="0"/>
        <v>0</v>
      </c>
      <c r="Q21" s="61">
        <f t="shared" si="5"/>
        <v>66</v>
      </c>
      <c r="R21" s="62">
        <f t="shared" si="1"/>
        <v>0</v>
      </c>
      <c r="S21" s="20">
        <f t="shared" si="2"/>
        <v>0</v>
      </c>
      <c r="T21" s="21">
        <f t="shared" si="3"/>
        <v>65</v>
      </c>
      <c r="U21" s="202">
        <f t="shared" si="4"/>
        <v>50.8</v>
      </c>
    </row>
    <row r="22" spans="1:21" ht="15">
      <c r="A22" s="81">
        <v>8</v>
      </c>
      <c r="B22" s="197" t="s">
        <v>179</v>
      </c>
      <c r="C22" s="138" t="s">
        <v>281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0">
        <v>65</v>
      </c>
      <c r="O22" s="201">
        <v>50.95</v>
      </c>
      <c r="P22" s="60">
        <f t="shared" si="0"/>
        <v>0</v>
      </c>
      <c r="Q22" s="61">
        <f t="shared" si="5"/>
        <v>66</v>
      </c>
      <c r="R22" s="62">
        <f t="shared" si="1"/>
        <v>0</v>
      </c>
      <c r="S22" s="20">
        <f t="shared" si="2"/>
        <v>0</v>
      </c>
      <c r="T22" s="21">
        <f t="shared" si="3"/>
        <v>65</v>
      </c>
      <c r="U22" s="202">
        <f t="shared" si="4"/>
        <v>50.95</v>
      </c>
    </row>
    <row r="23" spans="1:21" ht="15">
      <c r="A23" s="81">
        <v>9</v>
      </c>
      <c r="B23" s="197" t="s">
        <v>180</v>
      </c>
      <c r="C23" s="138" t="s">
        <v>282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0">
        <v>65</v>
      </c>
      <c r="O23" s="201">
        <v>53.22</v>
      </c>
      <c r="P23" s="60">
        <f t="shared" si="0"/>
        <v>0</v>
      </c>
      <c r="Q23" s="61">
        <f t="shared" si="5"/>
        <v>66</v>
      </c>
      <c r="R23" s="62">
        <f t="shared" si="1"/>
        <v>0</v>
      </c>
      <c r="S23" s="20">
        <f t="shared" si="2"/>
        <v>0</v>
      </c>
      <c r="T23" s="21">
        <f t="shared" si="3"/>
        <v>65</v>
      </c>
      <c r="U23" s="202">
        <f t="shared" si="4"/>
        <v>53.22</v>
      </c>
    </row>
    <row r="24" spans="1:21" ht="15">
      <c r="A24" s="81">
        <v>10</v>
      </c>
      <c r="B24" s="197" t="s">
        <v>181</v>
      </c>
      <c r="C24" s="138" t="s">
        <v>283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0">
        <v>65</v>
      </c>
      <c r="O24" s="201">
        <v>53.53</v>
      </c>
      <c r="P24" s="60">
        <f t="shared" si="0"/>
        <v>0</v>
      </c>
      <c r="Q24" s="61">
        <f t="shared" si="5"/>
        <v>66</v>
      </c>
      <c r="R24" s="62">
        <f t="shared" si="1"/>
        <v>0</v>
      </c>
      <c r="S24" s="20">
        <f t="shared" si="2"/>
        <v>0</v>
      </c>
      <c r="T24" s="21">
        <f t="shared" si="3"/>
        <v>65</v>
      </c>
      <c r="U24" s="202">
        <f t="shared" si="4"/>
        <v>53.53</v>
      </c>
    </row>
    <row r="25" spans="1:21" ht="15">
      <c r="A25" s="81">
        <v>11</v>
      </c>
      <c r="B25" s="197" t="s">
        <v>182</v>
      </c>
      <c r="C25" s="138" t="s">
        <v>284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0">
        <v>65</v>
      </c>
      <c r="O25" s="201">
        <v>53.74</v>
      </c>
      <c r="P25" s="60">
        <f t="shared" si="0"/>
        <v>0</v>
      </c>
      <c r="Q25" s="61">
        <f t="shared" si="5"/>
        <v>66</v>
      </c>
      <c r="R25" s="62">
        <f t="shared" si="1"/>
        <v>0</v>
      </c>
      <c r="S25" s="20">
        <f t="shared" si="2"/>
        <v>0</v>
      </c>
      <c r="T25" s="21">
        <f t="shared" si="3"/>
        <v>65</v>
      </c>
      <c r="U25" s="202">
        <f t="shared" si="4"/>
        <v>53.74</v>
      </c>
    </row>
    <row r="26" spans="1:21" ht="15">
      <c r="A26" s="81">
        <v>12</v>
      </c>
      <c r="B26" s="197" t="s">
        <v>183</v>
      </c>
      <c r="C26" s="138" t="s">
        <v>172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0">
        <v>65</v>
      </c>
      <c r="O26" s="201">
        <v>54.21</v>
      </c>
      <c r="P26" s="60">
        <f t="shared" si="0"/>
        <v>0</v>
      </c>
      <c r="Q26" s="61">
        <f t="shared" si="5"/>
        <v>66</v>
      </c>
      <c r="R26" s="62">
        <f t="shared" si="1"/>
        <v>0</v>
      </c>
      <c r="S26" s="20">
        <f t="shared" si="2"/>
        <v>0</v>
      </c>
      <c r="T26" s="21">
        <f t="shared" si="3"/>
        <v>65</v>
      </c>
      <c r="U26" s="202">
        <f t="shared" si="4"/>
        <v>54.21</v>
      </c>
    </row>
    <row r="27" spans="1:21" ht="15">
      <c r="A27" s="81">
        <v>13</v>
      </c>
      <c r="B27" s="197" t="s">
        <v>184</v>
      </c>
      <c r="C27" s="138" t="s">
        <v>285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0">
        <v>65</v>
      </c>
      <c r="O27" s="201">
        <v>54.76</v>
      </c>
      <c r="P27" s="60">
        <f t="shared" si="0"/>
        <v>0</v>
      </c>
      <c r="Q27" s="61">
        <f t="shared" si="5"/>
        <v>66</v>
      </c>
      <c r="R27" s="62">
        <f t="shared" si="1"/>
        <v>0</v>
      </c>
      <c r="S27" s="20">
        <f t="shared" si="2"/>
        <v>0</v>
      </c>
      <c r="T27" s="21">
        <f t="shared" si="3"/>
        <v>65</v>
      </c>
      <c r="U27" s="202">
        <f t="shared" si="4"/>
        <v>54.76</v>
      </c>
    </row>
    <row r="28" spans="1:21" ht="15">
      <c r="A28" s="81">
        <v>14</v>
      </c>
      <c r="B28" s="197" t="s">
        <v>185</v>
      </c>
      <c r="C28" s="138" t="s">
        <v>96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0">
        <v>65</v>
      </c>
      <c r="O28" s="201">
        <v>55.07</v>
      </c>
      <c r="P28" s="60">
        <f t="shared" si="0"/>
        <v>0</v>
      </c>
      <c r="Q28" s="61">
        <f t="shared" si="5"/>
        <v>66</v>
      </c>
      <c r="R28" s="62">
        <f t="shared" si="1"/>
        <v>0</v>
      </c>
      <c r="S28" s="20">
        <f t="shared" si="2"/>
        <v>0</v>
      </c>
      <c r="T28" s="21">
        <f t="shared" si="3"/>
        <v>65</v>
      </c>
      <c r="U28" s="202">
        <f t="shared" si="4"/>
        <v>55.07</v>
      </c>
    </row>
    <row r="29" spans="1:21" ht="15">
      <c r="A29" s="81">
        <v>15</v>
      </c>
      <c r="B29" s="197" t="s">
        <v>186</v>
      </c>
      <c r="C29" s="138" t="s">
        <v>134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0">
        <v>65</v>
      </c>
      <c r="O29" s="201">
        <v>55.22</v>
      </c>
      <c r="P29" s="60">
        <f t="shared" si="0"/>
        <v>0</v>
      </c>
      <c r="Q29" s="61">
        <f t="shared" si="5"/>
        <v>66</v>
      </c>
      <c r="R29" s="62">
        <f t="shared" si="1"/>
        <v>0</v>
      </c>
      <c r="S29" s="20">
        <f t="shared" si="2"/>
        <v>0</v>
      </c>
      <c r="T29" s="21">
        <f t="shared" si="3"/>
        <v>65</v>
      </c>
      <c r="U29" s="202">
        <f t="shared" si="4"/>
        <v>55.22</v>
      </c>
    </row>
    <row r="30" spans="1:21" ht="15">
      <c r="A30" s="81">
        <v>16</v>
      </c>
      <c r="B30" s="197" t="s">
        <v>187</v>
      </c>
      <c r="C30" s="138" t="s">
        <v>286</v>
      </c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0">
        <v>65</v>
      </c>
      <c r="O30" s="201">
        <v>55.29</v>
      </c>
      <c r="P30" s="60">
        <f t="shared" si="0"/>
        <v>0</v>
      </c>
      <c r="Q30" s="61">
        <f t="shared" si="5"/>
        <v>66</v>
      </c>
      <c r="R30" s="62">
        <f t="shared" si="1"/>
        <v>0</v>
      </c>
      <c r="S30" s="20">
        <f t="shared" si="2"/>
        <v>0</v>
      </c>
      <c r="T30" s="21">
        <f t="shared" si="3"/>
        <v>65</v>
      </c>
      <c r="U30" s="202">
        <f t="shared" si="4"/>
        <v>55.29</v>
      </c>
    </row>
    <row r="31" spans="1:21" ht="15">
      <c r="A31" s="81">
        <v>17</v>
      </c>
      <c r="B31" s="197" t="s">
        <v>188</v>
      </c>
      <c r="C31" s="138" t="s">
        <v>158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0">
        <v>65</v>
      </c>
      <c r="O31" s="201">
        <v>55.33</v>
      </c>
      <c r="P31" s="60">
        <f t="shared" si="0"/>
        <v>0</v>
      </c>
      <c r="Q31" s="61">
        <f t="shared" si="5"/>
        <v>66</v>
      </c>
      <c r="R31" s="62">
        <f t="shared" si="1"/>
        <v>0</v>
      </c>
      <c r="S31" s="20">
        <f t="shared" si="2"/>
        <v>0</v>
      </c>
      <c r="T31" s="21">
        <f t="shared" si="3"/>
        <v>65</v>
      </c>
      <c r="U31" s="202">
        <f t="shared" si="4"/>
        <v>55.33</v>
      </c>
    </row>
    <row r="32" spans="1:21" ht="15">
      <c r="A32" s="81">
        <v>18</v>
      </c>
      <c r="B32" s="197" t="s">
        <v>189</v>
      </c>
      <c r="C32" s="138" t="s">
        <v>67</v>
      </c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0">
        <v>65</v>
      </c>
      <c r="O32" s="201">
        <v>55.39</v>
      </c>
      <c r="P32" s="60">
        <f t="shared" si="0"/>
        <v>0</v>
      </c>
      <c r="Q32" s="61">
        <f t="shared" si="5"/>
        <v>66</v>
      </c>
      <c r="R32" s="62">
        <f t="shared" si="1"/>
        <v>0</v>
      </c>
      <c r="S32" s="20">
        <f t="shared" si="2"/>
        <v>0</v>
      </c>
      <c r="T32" s="21">
        <f t="shared" si="3"/>
        <v>65</v>
      </c>
      <c r="U32" s="202">
        <f t="shared" si="4"/>
        <v>55.39</v>
      </c>
    </row>
    <row r="33" spans="1:21" ht="15">
      <c r="A33" s="81">
        <v>19</v>
      </c>
      <c r="B33" s="197" t="s">
        <v>190</v>
      </c>
      <c r="C33" s="138" t="s">
        <v>152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0">
        <v>65</v>
      </c>
      <c r="O33" s="201">
        <v>55.49</v>
      </c>
      <c r="P33" s="60">
        <f t="shared" si="0"/>
        <v>0</v>
      </c>
      <c r="Q33" s="61">
        <f t="shared" si="5"/>
        <v>66</v>
      </c>
      <c r="R33" s="62">
        <f t="shared" si="1"/>
        <v>0</v>
      </c>
      <c r="S33" s="20">
        <f t="shared" si="2"/>
        <v>0</v>
      </c>
      <c r="T33" s="21">
        <f t="shared" si="3"/>
        <v>65</v>
      </c>
      <c r="U33" s="202">
        <f t="shared" si="4"/>
        <v>55.49</v>
      </c>
    </row>
    <row r="34" spans="1:21" ht="15">
      <c r="A34" s="81">
        <v>20</v>
      </c>
      <c r="B34" s="197" t="s">
        <v>191</v>
      </c>
      <c r="C34" s="138" t="s">
        <v>287</v>
      </c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0">
        <v>65</v>
      </c>
      <c r="O34" s="201">
        <v>57.15</v>
      </c>
      <c r="P34" s="60">
        <f t="shared" si="0"/>
        <v>0</v>
      </c>
      <c r="Q34" s="61">
        <f t="shared" si="5"/>
        <v>66</v>
      </c>
      <c r="R34" s="62">
        <f t="shared" si="1"/>
        <v>0</v>
      </c>
      <c r="S34" s="20">
        <f t="shared" si="2"/>
        <v>0</v>
      </c>
      <c r="T34" s="21">
        <f t="shared" si="3"/>
        <v>65</v>
      </c>
      <c r="U34" s="202">
        <f t="shared" si="4"/>
        <v>57.15</v>
      </c>
    </row>
    <row r="35" spans="1:21" ht="15">
      <c r="A35" s="81">
        <v>21</v>
      </c>
      <c r="B35" s="197" t="s">
        <v>192</v>
      </c>
      <c r="C35" s="138" t="s">
        <v>154</v>
      </c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0">
        <v>65</v>
      </c>
      <c r="O35" s="201">
        <v>57.88</v>
      </c>
      <c r="P35" s="60">
        <f t="shared" si="0"/>
        <v>0</v>
      </c>
      <c r="Q35" s="61">
        <f t="shared" si="5"/>
        <v>66</v>
      </c>
      <c r="R35" s="62">
        <f t="shared" si="1"/>
        <v>0</v>
      </c>
      <c r="S35" s="20">
        <f t="shared" si="2"/>
        <v>0</v>
      </c>
      <c r="T35" s="21">
        <f t="shared" si="3"/>
        <v>65</v>
      </c>
      <c r="U35" s="202">
        <f t="shared" si="4"/>
        <v>57.88</v>
      </c>
    </row>
    <row r="36" spans="1:21" ht="15">
      <c r="A36" s="81">
        <v>22</v>
      </c>
      <c r="B36" s="197" t="s">
        <v>193</v>
      </c>
      <c r="C36" s="138" t="s">
        <v>280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0">
        <v>65</v>
      </c>
      <c r="O36" s="201">
        <v>58.15</v>
      </c>
      <c r="P36" s="60">
        <f t="shared" si="0"/>
        <v>0</v>
      </c>
      <c r="Q36" s="61">
        <f t="shared" si="5"/>
        <v>66</v>
      </c>
      <c r="R36" s="62">
        <f t="shared" si="1"/>
        <v>0</v>
      </c>
      <c r="S36" s="20">
        <f t="shared" si="2"/>
        <v>0</v>
      </c>
      <c r="T36" s="21">
        <f t="shared" si="3"/>
        <v>65</v>
      </c>
      <c r="U36" s="202">
        <f t="shared" si="4"/>
        <v>58.15</v>
      </c>
    </row>
    <row r="37" spans="1:21" ht="15">
      <c r="A37" s="81">
        <v>23</v>
      </c>
      <c r="B37" s="197" t="s">
        <v>194</v>
      </c>
      <c r="C37" s="138" t="s">
        <v>288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0">
        <v>65</v>
      </c>
      <c r="O37" s="201">
        <v>58.69</v>
      </c>
      <c r="P37" s="60">
        <f t="shared" si="0"/>
        <v>0</v>
      </c>
      <c r="Q37" s="61">
        <f t="shared" si="5"/>
        <v>66</v>
      </c>
      <c r="R37" s="62">
        <f t="shared" si="1"/>
        <v>0</v>
      </c>
      <c r="S37" s="20">
        <f t="shared" si="2"/>
        <v>0</v>
      </c>
      <c r="T37" s="21">
        <f t="shared" si="3"/>
        <v>65</v>
      </c>
      <c r="U37" s="202">
        <f t="shared" si="4"/>
        <v>58.69</v>
      </c>
    </row>
    <row r="38" spans="1:21" ht="15">
      <c r="A38" s="81">
        <v>24</v>
      </c>
      <c r="B38" s="197" t="s">
        <v>195</v>
      </c>
      <c r="C38" s="138" t="s">
        <v>289</v>
      </c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0">
        <v>65</v>
      </c>
      <c r="O38" s="201">
        <v>58.74</v>
      </c>
      <c r="P38" s="60">
        <f t="shared" si="0"/>
        <v>0</v>
      </c>
      <c r="Q38" s="61">
        <f t="shared" si="5"/>
        <v>66</v>
      </c>
      <c r="R38" s="62">
        <f t="shared" si="1"/>
        <v>0</v>
      </c>
      <c r="S38" s="20">
        <f t="shared" si="2"/>
        <v>0</v>
      </c>
      <c r="T38" s="21">
        <f t="shared" si="3"/>
        <v>65</v>
      </c>
      <c r="U38" s="202">
        <f t="shared" si="4"/>
        <v>58.74</v>
      </c>
    </row>
    <row r="39" spans="1:21" ht="15">
      <c r="A39" s="81">
        <v>25</v>
      </c>
      <c r="B39" s="197" t="s">
        <v>196</v>
      </c>
      <c r="C39" s="138" t="s">
        <v>290</v>
      </c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0">
        <v>65</v>
      </c>
      <c r="O39" s="201">
        <v>59.28</v>
      </c>
      <c r="P39" s="60">
        <f t="shared" si="0"/>
        <v>0</v>
      </c>
      <c r="Q39" s="61">
        <f t="shared" si="5"/>
        <v>66</v>
      </c>
      <c r="R39" s="62">
        <f t="shared" si="1"/>
        <v>0</v>
      </c>
      <c r="S39" s="20">
        <f t="shared" si="2"/>
        <v>0</v>
      </c>
      <c r="T39" s="21">
        <f t="shared" si="3"/>
        <v>65</v>
      </c>
      <c r="U39" s="202">
        <f t="shared" si="4"/>
        <v>59.28</v>
      </c>
    </row>
    <row r="40" spans="1:21" ht="15">
      <c r="A40" s="81">
        <v>26</v>
      </c>
      <c r="B40" s="197" t="s">
        <v>101</v>
      </c>
      <c r="C40" s="138" t="s">
        <v>73</v>
      </c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0">
        <v>65</v>
      </c>
      <c r="O40" s="201">
        <v>59.47</v>
      </c>
      <c r="P40" s="60">
        <f t="shared" si="0"/>
        <v>0</v>
      </c>
      <c r="Q40" s="61">
        <f t="shared" si="5"/>
        <v>66</v>
      </c>
      <c r="R40" s="62">
        <f t="shared" si="1"/>
        <v>0</v>
      </c>
      <c r="S40" s="20">
        <f t="shared" si="2"/>
        <v>0</v>
      </c>
      <c r="T40" s="21">
        <f t="shared" si="3"/>
        <v>65</v>
      </c>
      <c r="U40" s="202">
        <f t="shared" si="4"/>
        <v>59.47</v>
      </c>
    </row>
    <row r="41" spans="1:21" ht="15">
      <c r="A41" s="81">
        <v>27</v>
      </c>
      <c r="B41" s="197" t="s">
        <v>197</v>
      </c>
      <c r="C41" s="138" t="s">
        <v>291</v>
      </c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0">
        <v>65</v>
      </c>
      <c r="O41" s="201">
        <v>59.52</v>
      </c>
      <c r="P41" s="60">
        <f t="shared" si="0"/>
        <v>0</v>
      </c>
      <c r="Q41" s="61">
        <f t="shared" si="5"/>
        <v>66</v>
      </c>
      <c r="R41" s="62">
        <f t="shared" si="1"/>
        <v>0</v>
      </c>
      <c r="S41" s="20">
        <f t="shared" si="2"/>
        <v>0</v>
      </c>
      <c r="T41" s="21">
        <f t="shared" si="3"/>
        <v>65</v>
      </c>
      <c r="U41" s="202">
        <f t="shared" si="4"/>
        <v>59.52</v>
      </c>
    </row>
    <row r="42" spans="1:21" ht="15">
      <c r="A42" s="81">
        <v>28</v>
      </c>
      <c r="B42" s="197" t="s">
        <v>198</v>
      </c>
      <c r="C42" s="138" t="s">
        <v>284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0">
        <v>65</v>
      </c>
      <c r="O42" s="201">
        <v>59.66</v>
      </c>
      <c r="P42" s="60">
        <f t="shared" si="0"/>
        <v>0</v>
      </c>
      <c r="Q42" s="61">
        <f t="shared" si="5"/>
        <v>66</v>
      </c>
      <c r="R42" s="62">
        <f t="shared" si="1"/>
        <v>0</v>
      </c>
      <c r="S42" s="20">
        <f t="shared" si="2"/>
        <v>0</v>
      </c>
      <c r="T42" s="21">
        <f t="shared" si="3"/>
        <v>65</v>
      </c>
      <c r="U42" s="202">
        <f t="shared" si="4"/>
        <v>59.66</v>
      </c>
    </row>
    <row r="43" spans="1:21" ht="15">
      <c r="A43" s="81">
        <v>29</v>
      </c>
      <c r="B43" s="197" t="s">
        <v>199</v>
      </c>
      <c r="C43" s="138" t="s">
        <v>91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0">
        <v>65</v>
      </c>
      <c r="O43" s="201">
        <v>61.4</v>
      </c>
      <c r="P43" s="60">
        <f t="shared" si="0"/>
        <v>0</v>
      </c>
      <c r="Q43" s="61">
        <f t="shared" si="5"/>
        <v>66</v>
      </c>
      <c r="R43" s="62">
        <f t="shared" si="1"/>
        <v>0</v>
      </c>
      <c r="S43" s="20">
        <f t="shared" si="2"/>
        <v>0</v>
      </c>
      <c r="T43" s="21">
        <f t="shared" si="3"/>
        <v>65</v>
      </c>
      <c r="U43" s="202">
        <f t="shared" si="4"/>
        <v>61.4</v>
      </c>
    </row>
    <row r="44" spans="1:21" ht="15">
      <c r="A44" s="81">
        <v>30</v>
      </c>
      <c r="B44" s="197" t="s">
        <v>200</v>
      </c>
      <c r="C44" s="138" t="s">
        <v>76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0">
        <v>65</v>
      </c>
      <c r="O44" s="201">
        <v>62</v>
      </c>
      <c r="P44" s="60">
        <f t="shared" si="0"/>
        <v>0</v>
      </c>
      <c r="Q44" s="61">
        <f t="shared" si="5"/>
        <v>66</v>
      </c>
      <c r="R44" s="62">
        <f t="shared" si="1"/>
        <v>0</v>
      </c>
      <c r="S44" s="20">
        <f t="shared" si="2"/>
        <v>0</v>
      </c>
      <c r="T44" s="21">
        <f t="shared" si="3"/>
        <v>65</v>
      </c>
      <c r="U44" s="202">
        <f t="shared" si="4"/>
        <v>62</v>
      </c>
    </row>
    <row r="45" spans="1:21" ht="15">
      <c r="A45" s="81">
        <v>31</v>
      </c>
      <c r="B45" s="197" t="s">
        <v>201</v>
      </c>
      <c r="C45" s="138" t="s">
        <v>110</v>
      </c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0">
        <v>65</v>
      </c>
      <c r="O45" s="201">
        <v>62.04</v>
      </c>
      <c r="P45" s="60">
        <f t="shared" si="0"/>
        <v>0</v>
      </c>
      <c r="Q45" s="61">
        <f t="shared" si="5"/>
        <v>66</v>
      </c>
      <c r="R45" s="62">
        <f t="shared" si="1"/>
        <v>0</v>
      </c>
      <c r="S45" s="20">
        <f t="shared" si="2"/>
        <v>0</v>
      </c>
      <c r="T45" s="21">
        <f t="shared" si="3"/>
        <v>65</v>
      </c>
      <c r="U45" s="202">
        <f t="shared" si="4"/>
        <v>62.04</v>
      </c>
    </row>
    <row r="46" spans="1:21" ht="15">
      <c r="A46" s="81">
        <v>32</v>
      </c>
      <c r="B46" s="197" t="s">
        <v>202</v>
      </c>
      <c r="C46" s="138" t="s">
        <v>105</v>
      </c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0">
        <v>65</v>
      </c>
      <c r="O46" s="201">
        <v>62.17</v>
      </c>
      <c r="P46" s="60">
        <f t="shared" si="0"/>
        <v>0</v>
      </c>
      <c r="Q46" s="61">
        <f t="shared" si="5"/>
        <v>66</v>
      </c>
      <c r="R46" s="62">
        <f t="shared" si="1"/>
        <v>0</v>
      </c>
      <c r="S46" s="20">
        <f t="shared" si="2"/>
        <v>0</v>
      </c>
      <c r="T46" s="21">
        <f t="shared" si="3"/>
        <v>65</v>
      </c>
      <c r="U46" s="202">
        <f t="shared" si="4"/>
        <v>62.17</v>
      </c>
    </row>
    <row r="47" spans="1:21" ht="15">
      <c r="A47" s="81">
        <v>33</v>
      </c>
      <c r="B47" s="197" t="s">
        <v>203</v>
      </c>
      <c r="C47" s="138" t="s">
        <v>292</v>
      </c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0">
        <v>65</v>
      </c>
      <c r="O47" s="201">
        <v>62.43</v>
      </c>
      <c r="P47" s="60">
        <f t="shared" si="0"/>
        <v>0</v>
      </c>
      <c r="Q47" s="61">
        <f t="shared" si="5"/>
        <v>66</v>
      </c>
      <c r="R47" s="62">
        <f t="shared" si="1"/>
        <v>0</v>
      </c>
      <c r="S47" s="20">
        <f t="shared" si="2"/>
        <v>0</v>
      </c>
      <c r="T47" s="21">
        <f t="shared" si="3"/>
        <v>65</v>
      </c>
      <c r="U47" s="202">
        <f t="shared" si="4"/>
        <v>62.43</v>
      </c>
    </row>
    <row r="48" spans="1:21" ht="15">
      <c r="A48" s="81">
        <v>34</v>
      </c>
      <c r="B48" s="197" t="s">
        <v>204</v>
      </c>
      <c r="C48" s="138" t="s">
        <v>292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0">
        <v>65</v>
      </c>
      <c r="O48" s="201">
        <v>62.88</v>
      </c>
      <c r="P48" s="60">
        <f t="shared" si="0"/>
        <v>0</v>
      </c>
      <c r="Q48" s="61">
        <f t="shared" si="5"/>
        <v>66</v>
      </c>
      <c r="R48" s="62">
        <f t="shared" si="1"/>
        <v>0</v>
      </c>
      <c r="S48" s="20">
        <f t="shared" si="2"/>
        <v>0</v>
      </c>
      <c r="T48" s="21">
        <f t="shared" si="3"/>
        <v>65</v>
      </c>
      <c r="U48" s="202">
        <f t="shared" si="4"/>
        <v>62.88</v>
      </c>
    </row>
    <row r="49" spans="1:21" ht="15">
      <c r="A49" s="81">
        <v>35</v>
      </c>
      <c r="B49" s="197" t="s">
        <v>205</v>
      </c>
      <c r="C49" s="138" t="s">
        <v>103</v>
      </c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0">
        <v>65</v>
      </c>
      <c r="O49" s="201">
        <v>63.25</v>
      </c>
      <c r="P49" s="60">
        <f t="shared" si="0"/>
        <v>0</v>
      </c>
      <c r="Q49" s="61">
        <f t="shared" si="5"/>
        <v>66</v>
      </c>
      <c r="R49" s="62">
        <f t="shared" si="1"/>
        <v>0</v>
      </c>
      <c r="S49" s="20">
        <f t="shared" si="2"/>
        <v>0</v>
      </c>
      <c r="T49" s="21">
        <f t="shared" si="3"/>
        <v>65</v>
      </c>
      <c r="U49" s="202">
        <f t="shared" si="4"/>
        <v>63.25</v>
      </c>
    </row>
    <row r="50" spans="1:21" ht="15">
      <c r="A50" s="81">
        <v>36</v>
      </c>
      <c r="B50" s="197" t="s">
        <v>206</v>
      </c>
      <c r="C50" s="138" t="s">
        <v>67</v>
      </c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0">
        <v>65</v>
      </c>
      <c r="O50" s="201">
        <v>63.73</v>
      </c>
      <c r="P50" s="60">
        <f t="shared" si="0"/>
        <v>0</v>
      </c>
      <c r="Q50" s="61">
        <f t="shared" si="5"/>
        <v>66</v>
      </c>
      <c r="R50" s="62">
        <f t="shared" si="1"/>
        <v>0</v>
      </c>
      <c r="S50" s="20">
        <f t="shared" si="2"/>
        <v>0</v>
      </c>
      <c r="T50" s="21">
        <f t="shared" si="3"/>
        <v>65</v>
      </c>
      <c r="U50" s="202">
        <f t="shared" si="4"/>
        <v>63.73</v>
      </c>
    </row>
    <row r="51" spans="1:21" ht="15">
      <c r="A51" s="81">
        <v>37</v>
      </c>
      <c r="B51" s="197" t="s">
        <v>207</v>
      </c>
      <c r="C51" s="138" t="s">
        <v>293</v>
      </c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0">
        <v>65</v>
      </c>
      <c r="O51" s="201">
        <v>63.8</v>
      </c>
      <c r="P51" s="60">
        <f t="shared" si="0"/>
        <v>0</v>
      </c>
      <c r="Q51" s="61">
        <f t="shared" si="5"/>
        <v>66</v>
      </c>
      <c r="R51" s="62">
        <f t="shared" si="1"/>
        <v>0</v>
      </c>
      <c r="S51" s="20">
        <f t="shared" si="2"/>
        <v>0</v>
      </c>
      <c r="T51" s="21">
        <f t="shared" si="3"/>
        <v>65</v>
      </c>
      <c r="U51" s="202">
        <f t="shared" si="4"/>
        <v>63.8</v>
      </c>
    </row>
    <row r="52" spans="1:21" ht="15">
      <c r="A52" s="81">
        <v>38</v>
      </c>
      <c r="B52" s="197" t="s">
        <v>208</v>
      </c>
      <c r="C52" s="138" t="s">
        <v>282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0">
        <v>65</v>
      </c>
      <c r="O52" s="201">
        <v>64.94</v>
      </c>
      <c r="P52" s="60">
        <f t="shared" si="0"/>
        <v>0</v>
      </c>
      <c r="Q52" s="61">
        <f t="shared" si="5"/>
        <v>66</v>
      </c>
      <c r="R52" s="62">
        <f t="shared" si="1"/>
        <v>0</v>
      </c>
      <c r="S52" s="20">
        <f t="shared" si="2"/>
        <v>0</v>
      </c>
      <c r="T52" s="21">
        <f t="shared" si="3"/>
        <v>65</v>
      </c>
      <c r="U52" s="202">
        <f t="shared" si="4"/>
        <v>64.94</v>
      </c>
    </row>
    <row r="53" spans="1:21" ht="15">
      <c r="A53" s="81">
        <v>39</v>
      </c>
      <c r="B53" s="197" t="s">
        <v>209</v>
      </c>
      <c r="C53" s="138" t="s">
        <v>96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0">
        <v>65</v>
      </c>
      <c r="O53" s="201">
        <v>65.29</v>
      </c>
      <c r="P53" s="60">
        <f t="shared" si="0"/>
        <v>0</v>
      </c>
      <c r="Q53" s="61">
        <f t="shared" si="5"/>
        <v>66</v>
      </c>
      <c r="R53" s="62">
        <f t="shared" si="1"/>
        <v>0</v>
      </c>
      <c r="S53" s="20">
        <f t="shared" si="2"/>
        <v>0</v>
      </c>
      <c r="T53" s="21">
        <f t="shared" si="3"/>
        <v>65</v>
      </c>
      <c r="U53" s="202">
        <f t="shared" si="4"/>
        <v>65.29</v>
      </c>
    </row>
    <row r="54" spans="1:21" ht="15">
      <c r="A54" s="81">
        <v>40</v>
      </c>
      <c r="B54" s="197" t="s">
        <v>210</v>
      </c>
      <c r="C54" s="138" t="s">
        <v>294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0">
        <v>65</v>
      </c>
      <c r="O54" s="201">
        <v>65.3</v>
      </c>
      <c r="P54" s="60">
        <f t="shared" si="0"/>
        <v>0</v>
      </c>
      <c r="Q54" s="61">
        <f t="shared" si="5"/>
        <v>66</v>
      </c>
      <c r="R54" s="62">
        <f t="shared" si="1"/>
        <v>0</v>
      </c>
      <c r="S54" s="20">
        <f t="shared" si="2"/>
        <v>0</v>
      </c>
      <c r="T54" s="21">
        <f t="shared" si="3"/>
        <v>65</v>
      </c>
      <c r="U54" s="202">
        <f t="shared" si="4"/>
        <v>65.3</v>
      </c>
    </row>
    <row r="55" spans="1:21" ht="15">
      <c r="A55" s="81">
        <v>41</v>
      </c>
      <c r="B55" s="197" t="s">
        <v>211</v>
      </c>
      <c r="C55" s="138" t="s">
        <v>105</v>
      </c>
      <c r="D55" s="208"/>
      <c r="E55" s="208"/>
      <c r="F55" s="208"/>
      <c r="G55" s="208"/>
      <c r="H55" s="208"/>
      <c r="I55" s="208"/>
      <c r="J55" s="208"/>
      <c r="K55" s="209"/>
      <c r="L55" s="208"/>
      <c r="M55" s="208"/>
      <c r="N55" s="200">
        <v>65</v>
      </c>
      <c r="O55" s="201">
        <v>65.32</v>
      </c>
      <c r="P55" s="60">
        <f t="shared" si="0"/>
        <v>0</v>
      </c>
      <c r="Q55" s="61">
        <f t="shared" si="5"/>
        <v>66</v>
      </c>
      <c r="R55" s="62">
        <f t="shared" si="1"/>
        <v>0</v>
      </c>
      <c r="S55" s="20">
        <f t="shared" si="2"/>
        <v>0</v>
      </c>
      <c r="T55" s="21">
        <f t="shared" si="3"/>
        <v>65</v>
      </c>
      <c r="U55" s="202">
        <f t="shared" si="4"/>
        <v>65.32</v>
      </c>
    </row>
    <row r="56" spans="1:21" ht="15">
      <c r="A56" s="81">
        <v>42</v>
      </c>
      <c r="B56" s="197" t="s">
        <v>212</v>
      </c>
      <c r="C56" s="138" t="s">
        <v>295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0">
        <v>65</v>
      </c>
      <c r="O56" s="201">
        <v>66.3</v>
      </c>
      <c r="P56" s="60">
        <f t="shared" si="0"/>
        <v>0.29999999999999716</v>
      </c>
      <c r="Q56" s="61">
        <f t="shared" si="5"/>
        <v>66</v>
      </c>
      <c r="R56" s="62">
        <f t="shared" si="1"/>
        <v>1</v>
      </c>
      <c r="S56" s="20">
        <f t="shared" si="2"/>
        <v>1</v>
      </c>
      <c r="T56" s="21">
        <f t="shared" si="3"/>
        <v>64</v>
      </c>
      <c r="U56" s="202">
        <f t="shared" si="4"/>
        <v>66.3</v>
      </c>
    </row>
    <row r="57" spans="1:21" ht="15">
      <c r="A57" s="81">
        <v>43</v>
      </c>
      <c r="B57" s="197" t="s">
        <v>213</v>
      </c>
      <c r="C57" s="138" t="s">
        <v>100</v>
      </c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0">
        <v>65</v>
      </c>
      <c r="O57" s="201">
        <v>66.7</v>
      </c>
      <c r="P57" s="60">
        <f t="shared" si="0"/>
        <v>0.7000000000000028</v>
      </c>
      <c r="Q57" s="61">
        <f t="shared" si="5"/>
        <v>66</v>
      </c>
      <c r="R57" s="62">
        <f t="shared" si="1"/>
        <v>1</v>
      </c>
      <c r="S57" s="20">
        <f t="shared" si="2"/>
        <v>1</v>
      </c>
      <c r="T57" s="21">
        <f t="shared" si="3"/>
        <v>64</v>
      </c>
      <c r="U57" s="202">
        <f t="shared" si="4"/>
        <v>66.7</v>
      </c>
    </row>
    <row r="58" spans="1:21" ht="15">
      <c r="A58" s="81">
        <v>44</v>
      </c>
      <c r="B58" s="197" t="s">
        <v>214</v>
      </c>
      <c r="C58" s="138" t="s">
        <v>288</v>
      </c>
      <c r="D58" s="208"/>
      <c r="E58" s="208"/>
      <c r="F58" s="209"/>
      <c r="G58" s="208"/>
      <c r="H58" s="208"/>
      <c r="I58" s="208"/>
      <c r="J58" s="208"/>
      <c r="K58" s="208"/>
      <c r="L58" s="208"/>
      <c r="M58" s="208"/>
      <c r="N58" s="200">
        <v>62</v>
      </c>
      <c r="O58" s="201">
        <v>52.78</v>
      </c>
      <c r="P58" s="60">
        <f t="shared" si="0"/>
        <v>0</v>
      </c>
      <c r="Q58" s="61">
        <f t="shared" si="5"/>
        <v>66</v>
      </c>
      <c r="R58" s="62">
        <f t="shared" si="1"/>
        <v>0</v>
      </c>
      <c r="S58" s="20">
        <f t="shared" si="2"/>
        <v>0</v>
      </c>
      <c r="T58" s="21">
        <f t="shared" si="3"/>
        <v>62</v>
      </c>
      <c r="U58" s="202">
        <f t="shared" si="4"/>
        <v>52.78</v>
      </c>
    </row>
    <row r="59" spans="1:21" ht="15">
      <c r="A59" s="81">
        <v>45</v>
      </c>
      <c r="B59" s="197" t="s">
        <v>151</v>
      </c>
      <c r="C59" s="138" t="s">
        <v>152</v>
      </c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0">
        <v>62</v>
      </c>
      <c r="O59" s="201">
        <v>57.19</v>
      </c>
      <c r="P59" s="60">
        <f t="shared" si="0"/>
        <v>0</v>
      </c>
      <c r="Q59" s="61">
        <f t="shared" si="5"/>
        <v>66</v>
      </c>
      <c r="R59" s="62">
        <f t="shared" si="1"/>
        <v>0</v>
      </c>
      <c r="S59" s="20">
        <f t="shared" si="2"/>
        <v>0</v>
      </c>
      <c r="T59" s="21">
        <f t="shared" si="3"/>
        <v>62</v>
      </c>
      <c r="U59" s="202">
        <f t="shared" si="4"/>
        <v>57.19</v>
      </c>
    </row>
    <row r="60" spans="1:21" ht="15">
      <c r="A60" s="81">
        <v>46</v>
      </c>
      <c r="B60" s="197" t="s">
        <v>215</v>
      </c>
      <c r="C60" s="138" t="s">
        <v>154</v>
      </c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0">
        <v>62</v>
      </c>
      <c r="O60" s="201">
        <v>57.24</v>
      </c>
      <c r="P60" s="60">
        <f t="shared" si="0"/>
        <v>0</v>
      </c>
      <c r="Q60" s="61">
        <f t="shared" si="5"/>
        <v>66</v>
      </c>
      <c r="R60" s="62">
        <f t="shared" si="1"/>
        <v>0</v>
      </c>
      <c r="S60" s="20">
        <f t="shared" si="2"/>
        <v>0</v>
      </c>
      <c r="T60" s="21">
        <f t="shared" si="3"/>
        <v>62</v>
      </c>
      <c r="U60" s="202">
        <f t="shared" si="4"/>
        <v>57.24</v>
      </c>
    </row>
    <row r="61" spans="1:21" ht="15">
      <c r="A61" s="81">
        <v>47</v>
      </c>
      <c r="B61" s="197" t="s">
        <v>144</v>
      </c>
      <c r="C61" s="138" t="s">
        <v>138</v>
      </c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0">
        <v>62</v>
      </c>
      <c r="O61" s="201">
        <v>59.49</v>
      </c>
      <c r="P61" s="60">
        <f t="shared" si="0"/>
        <v>0</v>
      </c>
      <c r="Q61" s="61">
        <f t="shared" si="5"/>
        <v>66</v>
      </c>
      <c r="R61" s="62">
        <f t="shared" si="1"/>
        <v>0</v>
      </c>
      <c r="S61" s="20">
        <f t="shared" si="2"/>
        <v>0</v>
      </c>
      <c r="T61" s="21">
        <f t="shared" si="3"/>
        <v>62</v>
      </c>
      <c r="U61" s="202">
        <f t="shared" si="4"/>
        <v>59.49</v>
      </c>
    </row>
    <row r="62" spans="1:21" ht="15">
      <c r="A62" s="81">
        <v>48</v>
      </c>
      <c r="B62" s="197" t="s">
        <v>137</v>
      </c>
      <c r="C62" s="138" t="s">
        <v>138</v>
      </c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0">
        <v>62</v>
      </c>
      <c r="O62" s="201">
        <v>62.63</v>
      </c>
      <c r="P62" s="60">
        <f t="shared" si="0"/>
        <v>0</v>
      </c>
      <c r="Q62" s="61">
        <f t="shared" si="5"/>
        <v>66</v>
      </c>
      <c r="R62" s="62">
        <f t="shared" si="1"/>
        <v>0</v>
      </c>
      <c r="S62" s="20">
        <f t="shared" si="2"/>
        <v>0</v>
      </c>
      <c r="T62" s="21">
        <f t="shared" si="3"/>
        <v>62</v>
      </c>
      <c r="U62" s="202">
        <f t="shared" si="4"/>
        <v>62.63</v>
      </c>
    </row>
    <row r="63" spans="1:21" ht="15">
      <c r="A63" s="81">
        <v>49</v>
      </c>
      <c r="B63" s="197" t="s">
        <v>216</v>
      </c>
      <c r="C63" s="138" t="s">
        <v>154</v>
      </c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0">
        <v>62</v>
      </c>
      <c r="O63" s="201">
        <v>68.01</v>
      </c>
      <c r="P63" s="60">
        <f t="shared" si="0"/>
        <v>2.010000000000005</v>
      </c>
      <c r="Q63" s="61">
        <f t="shared" si="5"/>
        <v>66</v>
      </c>
      <c r="R63" s="62">
        <f t="shared" si="1"/>
        <v>3</v>
      </c>
      <c r="S63" s="20">
        <f t="shared" si="2"/>
        <v>1</v>
      </c>
      <c r="T63" s="21">
        <f t="shared" si="3"/>
        <v>61</v>
      </c>
      <c r="U63" s="202">
        <f t="shared" si="4"/>
        <v>68.01</v>
      </c>
    </row>
    <row r="64" spans="1:21" ht="15">
      <c r="A64" s="81">
        <v>50</v>
      </c>
      <c r="B64" s="197" t="s">
        <v>217</v>
      </c>
      <c r="C64" s="138" t="s">
        <v>71</v>
      </c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0">
        <v>62</v>
      </c>
      <c r="O64" s="201">
        <v>71.47</v>
      </c>
      <c r="P64" s="60">
        <f t="shared" si="0"/>
        <v>5.469999999999999</v>
      </c>
      <c r="Q64" s="61">
        <f t="shared" si="5"/>
        <v>66</v>
      </c>
      <c r="R64" s="62">
        <f t="shared" si="1"/>
        <v>6</v>
      </c>
      <c r="S64" s="20">
        <f t="shared" si="2"/>
        <v>2</v>
      </c>
      <c r="T64" s="21">
        <f t="shared" si="3"/>
        <v>60</v>
      </c>
      <c r="U64" s="202">
        <f t="shared" si="4"/>
        <v>71.47</v>
      </c>
    </row>
    <row r="65" spans="1:21" ht="15">
      <c r="A65" s="81">
        <v>51</v>
      </c>
      <c r="B65" s="197" t="s">
        <v>218</v>
      </c>
      <c r="C65" s="138" t="s">
        <v>296</v>
      </c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0">
        <v>61</v>
      </c>
      <c r="O65" s="201">
        <v>63.91</v>
      </c>
      <c r="P65" s="60">
        <f t="shared" si="0"/>
        <v>0</v>
      </c>
      <c r="Q65" s="61">
        <f t="shared" si="5"/>
        <v>66</v>
      </c>
      <c r="R65" s="62">
        <f t="shared" si="1"/>
        <v>0</v>
      </c>
      <c r="S65" s="20">
        <f t="shared" si="2"/>
        <v>0</v>
      </c>
      <c r="T65" s="21">
        <f t="shared" si="3"/>
        <v>61</v>
      </c>
      <c r="U65" s="202">
        <f t="shared" si="4"/>
        <v>63.91</v>
      </c>
    </row>
    <row r="66" spans="1:21" ht="15">
      <c r="A66" s="81">
        <v>52</v>
      </c>
      <c r="B66" s="197" t="s">
        <v>219</v>
      </c>
      <c r="C66" s="138" t="s">
        <v>297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0">
        <v>60</v>
      </c>
      <c r="O66" s="201">
        <v>62.8</v>
      </c>
      <c r="P66" s="60">
        <f t="shared" si="0"/>
        <v>0</v>
      </c>
      <c r="Q66" s="61">
        <f t="shared" si="5"/>
        <v>66</v>
      </c>
      <c r="R66" s="62">
        <f t="shared" si="1"/>
        <v>0</v>
      </c>
      <c r="S66" s="20">
        <f t="shared" si="2"/>
        <v>0</v>
      </c>
      <c r="T66" s="21">
        <f t="shared" si="3"/>
        <v>60</v>
      </c>
      <c r="U66" s="202">
        <f t="shared" si="4"/>
        <v>62.8</v>
      </c>
    </row>
    <row r="67" spans="1:21" ht="15">
      <c r="A67" s="81">
        <v>53</v>
      </c>
      <c r="B67" s="197" t="s">
        <v>220</v>
      </c>
      <c r="C67" s="138" t="s">
        <v>156</v>
      </c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0">
        <v>60</v>
      </c>
      <c r="O67" s="201">
        <v>65.87</v>
      </c>
      <c r="P67" s="60">
        <f t="shared" si="0"/>
        <v>0</v>
      </c>
      <c r="Q67" s="61">
        <f t="shared" si="5"/>
        <v>66</v>
      </c>
      <c r="R67" s="62">
        <f t="shared" si="1"/>
        <v>0</v>
      </c>
      <c r="S67" s="20">
        <f t="shared" si="2"/>
        <v>0</v>
      </c>
      <c r="T67" s="21">
        <f t="shared" si="3"/>
        <v>60</v>
      </c>
      <c r="U67" s="202">
        <f t="shared" si="4"/>
        <v>65.87</v>
      </c>
    </row>
    <row r="68" spans="1:21" ht="15">
      <c r="A68" s="81">
        <v>54</v>
      </c>
      <c r="B68" s="197" t="s">
        <v>221</v>
      </c>
      <c r="C68" s="138" t="s">
        <v>298</v>
      </c>
      <c r="D68" s="208"/>
      <c r="E68" s="208"/>
      <c r="F68" s="208"/>
      <c r="G68" s="208"/>
      <c r="H68" s="208"/>
      <c r="I68" s="208"/>
      <c r="J68" s="208"/>
      <c r="K68" s="208"/>
      <c r="L68" s="208"/>
      <c r="M68" s="209"/>
      <c r="N68" s="200">
        <v>59</v>
      </c>
      <c r="O68" s="201">
        <v>54.21</v>
      </c>
      <c r="P68" s="60">
        <f t="shared" si="0"/>
        <v>0</v>
      </c>
      <c r="Q68" s="61">
        <f t="shared" si="5"/>
        <v>66</v>
      </c>
      <c r="R68" s="62">
        <f t="shared" si="1"/>
        <v>0</v>
      </c>
      <c r="S68" s="20">
        <f t="shared" si="2"/>
        <v>0</v>
      </c>
      <c r="T68" s="21">
        <f t="shared" si="3"/>
        <v>59</v>
      </c>
      <c r="U68" s="202">
        <f t="shared" si="4"/>
        <v>54.21</v>
      </c>
    </row>
    <row r="69" spans="1:21" ht="15">
      <c r="A69" s="81">
        <v>55</v>
      </c>
      <c r="B69" s="197" t="s">
        <v>222</v>
      </c>
      <c r="C69" s="138" t="s">
        <v>299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0">
        <v>59</v>
      </c>
      <c r="O69" s="201">
        <v>64.42</v>
      </c>
      <c r="P69" s="60">
        <f t="shared" si="0"/>
        <v>0</v>
      </c>
      <c r="Q69" s="61">
        <f t="shared" si="5"/>
        <v>66</v>
      </c>
      <c r="R69" s="62">
        <f t="shared" si="1"/>
        <v>0</v>
      </c>
      <c r="S69" s="20">
        <f t="shared" si="2"/>
        <v>0</v>
      </c>
      <c r="T69" s="21">
        <f t="shared" si="3"/>
        <v>59</v>
      </c>
      <c r="U69" s="202">
        <f t="shared" si="4"/>
        <v>64.42</v>
      </c>
    </row>
    <row r="70" spans="1:21" ht="15">
      <c r="A70" s="81">
        <v>56</v>
      </c>
      <c r="B70" s="197" t="s">
        <v>223</v>
      </c>
      <c r="C70" s="138" t="s">
        <v>300</v>
      </c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0">
        <v>59</v>
      </c>
      <c r="O70" s="201">
        <v>65.51</v>
      </c>
      <c r="P70" s="60">
        <f t="shared" si="0"/>
        <v>0</v>
      </c>
      <c r="Q70" s="61">
        <f t="shared" si="5"/>
        <v>66</v>
      </c>
      <c r="R70" s="62">
        <f t="shared" si="1"/>
        <v>0</v>
      </c>
      <c r="S70" s="20">
        <f t="shared" si="2"/>
        <v>0</v>
      </c>
      <c r="T70" s="21">
        <f t="shared" si="3"/>
        <v>59</v>
      </c>
      <c r="U70" s="202">
        <f t="shared" si="4"/>
        <v>65.51</v>
      </c>
    </row>
    <row r="71" spans="1:21" ht="15">
      <c r="A71" s="81">
        <v>57</v>
      </c>
      <c r="B71" s="197" t="s">
        <v>224</v>
      </c>
      <c r="C71" s="138" t="s">
        <v>301</v>
      </c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0">
        <v>58</v>
      </c>
      <c r="O71" s="201">
        <v>58.76</v>
      </c>
      <c r="P71" s="60">
        <f t="shared" si="0"/>
        <v>0</v>
      </c>
      <c r="Q71" s="61">
        <f t="shared" si="5"/>
        <v>66</v>
      </c>
      <c r="R71" s="62">
        <f t="shared" si="1"/>
        <v>0</v>
      </c>
      <c r="S71" s="20">
        <f t="shared" si="2"/>
        <v>0</v>
      </c>
      <c r="T71" s="21">
        <f t="shared" si="3"/>
        <v>58</v>
      </c>
      <c r="U71" s="202">
        <f t="shared" si="4"/>
        <v>58.76</v>
      </c>
    </row>
    <row r="72" spans="1:21" ht="15">
      <c r="A72" s="81">
        <v>58</v>
      </c>
      <c r="B72" s="197" t="s">
        <v>225</v>
      </c>
      <c r="C72" s="138" t="s">
        <v>302</v>
      </c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0">
        <v>61</v>
      </c>
      <c r="O72" s="201">
        <v>84.23</v>
      </c>
      <c r="P72" s="60">
        <f t="shared" si="0"/>
        <v>18.230000000000004</v>
      </c>
      <c r="Q72" s="61">
        <f t="shared" si="5"/>
        <v>66</v>
      </c>
      <c r="R72" s="62">
        <f t="shared" si="1"/>
        <v>19</v>
      </c>
      <c r="S72" s="20">
        <f t="shared" si="2"/>
        <v>5</v>
      </c>
      <c r="T72" s="21">
        <f t="shared" si="3"/>
        <v>56</v>
      </c>
      <c r="U72" s="202">
        <f t="shared" si="4"/>
        <v>84.23</v>
      </c>
    </row>
    <row r="73" spans="1:21" ht="15">
      <c r="A73" s="81">
        <v>59</v>
      </c>
      <c r="B73" s="197" t="s">
        <v>167</v>
      </c>
      <c r="C73" s="138" t="s">
        <v>168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0">
        <v>57</v>
      </c>
      <c r="O73" s="201">
        <v>69.94</v>
      </c>
      <c r="P73" s="60">
        <f t="shared" si="0"/>
        <v>3.9399999999999977</v>
      </c>
      <c r="Q73" s="61">
        <f t="shared" si="5"/>
        <v>66</v>
      </c>
      <c r="R73" s="62">
        <f t="shared" si="1"/>
        <v>4</v>
      </c>
      <c r="S73" s="20">
        <f t="shared" si="2"/>
        <v>1</v>
      </c>
      <c r="T73" s="21">
        <f t="shared" si="3"/>
        <v>56</v>
      </c>
      <c r="U73" s="202">
        <f t="shared" si="4"/>
        <v>69.94</v>
      </c>
    </row>
    <row r="74" spans="1:21" ht="15">
      <c r="A74" s="81">
        <v>60</v>
      </c>
      <c r="B74" s="197" t="s">
        <v>226</v>
      </c>
      <c r="C74" s="138" t="s">
        <v>303</v>
      </c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0">
        <v>58</v>
      </c>
      <c r="O74" s="201">
        <v>76.84</v>
      </c>
      <c r="P74" s="60">
        <f t="shared" si="0"/>
        <v>10.840000000000003</v>
      </c>
      <c r="Q74" s="61">
        <f t="shared" si="5"/>
        <v>66</v>
      </c>
      <c r="R74" s="62">
        <f t="shared" si="1"/>
        <v>11</v>
      </c>
      <c r="S74" s="20">
        <f t="shared" si="2"/>
        <v>3</v>
      </c>
      <c r="T74" s="21">
        <f t="shared" si="3"/>
        <v>55</v>
      </c>
      <c r="U74" s="202">
        <f t="shared" si="4"/>
        <v>76.84</v>
      </c>
    </row>
    <row r="75" spans="1:21" ht="15">
      <c r="A75" s="81">
        <v>61</v>
      </c>
      <c r="B75" s="197" t="s">
        <v>106</v>
      </c>
      <c r="C75" s="138" t="s">
        <v>107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0">
        <v>56</v>
      </c>
      <c r="O75" s="201">
        <v>50.56</v>
      </c>
      <c r="P75" s="60">
        <f t="shared" si="0"/>
        <v>0</v>
      </c>
      <c r="Q75" s="61">
        <f t="shared" si="5"/>
        <v>66</v>
      </c>
      <c r="R75" s="62">
        <f t="shared" si="1"/>
        <v>0</v>
      </c>
      <c r="S75" s="20">
        <f t="shared" si="2"/>
        <v>0</v>
      </c>
      <c r="T75" s="21">
        <f t="shared" si="3"/>
        <v>56</v>
      </c>
      <c r="U75" s="202">
        <f t="shared" si="4"/>
        <v>50.56</v>
      </c>
    </row>
    <row r="76" spans="1:21" ht="15">
      <c r="A76" s="81">
        <v>62</v>
      </c>
      <c r="B76" s="197" t="s">
        <v>227</v>
      </c>
      <c r="C76" s="138" t="s">
        <v>69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0">
        <v>56</v>
      </c>
      <c r="O76" s="201">
        <v>52.01</v>
      </c>
      <c r="P76" s="60">
        <f t="shared" si="0"/>
        <v>0</v>
      </c>
      <c r="Q76" s="61">
        <f t="shared" si="5"/>
        <v>66</v>
      </c>
      <c r="R76" s="62">
        <f t="shared" si="1"/>
        <v>0</v>
      </c>
      <c r="S76" s="20">
        <f t="shared" si="2"/>
        <v>0</v>
      </c>
      <c r="T76" s="21">
        <f t="shared" si="3"/>
        <v>56</v>
      </c>
      <c r="U76" s="202">
        <f t="shared" si="4"/>
        <v>52.01</v>
      </c>
    </row>
    <row r="77" spans="1:21" ht="15">
      <c r="A77" s="81">
        <v>63</v>
      </c>
      <c r="B77" s="197" t="s">
        <v>228</v>
      </c>
      <c r="C77" s="138" t="s">
        <v>304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0">
        <v>56</v>
      </c>
      <c r="O77" s="201">
        <v>59</v>
      </c>
      <c r="P77" s="60">
        <f t="shared" si="0"/>
        <v>0</v>
      </c>
      <c r="Q77" s="61">
        <f t="shared" si="5"/>
        <v>66</v>
      </c>
      <c r="R77" s="62">
        <f t="shared" si="1"/>
        <v>0</v>
      </c>
      <c r="S77" s="20">
        <f t="shared" si="2"/>
        <v>0</v>
      </c>
      <c r="T77" s="21">
        <f t="shared" si="3"/>
        <v>56</v>
      </c>
      <c r="U77" s="202">
        <f t="shared" si="4"/>
        <v>59</v>
      </c>
    </row>
    <row r="78" spans="1:21" ht="15">
      <c r="A78" s="81">
        <v>64</v>
      </c>
      <c r="B78" s="197" t="s">
        <v>229</v>
      </c>
      <c r="C78" s="138" t="s">
        <v>152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0">
        <v>56</v>
      </c>
      <c r="O78" s="201">
        <v>73.48</v>
      </c>
      <c r="P78" s="60">
        <f t="shared" si="0"/>
        <v>7.480000000000004</v>
      </c>
      <c r="Q78" s="61">
        <f t="shared" si="5"/>
        <v>66</v>
      </c>
      <c r="R78" s="62">
        <f t="shared" si="1"/>
        <v>8</v>
      </c>
      <c r="S78" s="20">
        <f t="shared" si="2"/>
        <v>2</v>
      </c>
      <c r="T78" s="21">
        <f t="shared" si="3"/>
        <v>54</v>
      </c>
      <c r="U78" s="202">
        <f t="shared" si="4"/>
        <v>73.48</v>
      </c>
    </row>
    <row r="79" spans="1:21" ht="15">
      <c r="A79" s="81">
        <v>65</v>
      </c>
      <c r="B79" s="197" t="s">
        <v>230</v>
      </c>
      <c r="C79" s="138" t="s">
        <v>71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0">
        <v>55</v>
      </c>
      <c r="O79" s="201">
        <v>59.17</v>
      </c>
      <c r="P79" s="60">
        <f aca="true" t="shared" si="6" ref="P79:P93">IF(O79&gt;Q79,O79-Q79,0)</f>
        <v>0</v>
      </c>
      <c r="Q79" s="61">
        <f t="shared" si="5"/>
        <v>66</v>
      </c>
      <c r="R79" s="62">
        <f aca="true" t="shared" si="7" ref="R79:R93">ROUNDUP(P79,0)</f>
        <v>0</v>
      </c>
      <c r="S79" s="20">
        <f aca="true" t="shared" si="8" ref="S79:S129">ROUNDUP(R79/4,0)</f>
        <v>0</v>
      </c>
      <c r="T79" s="21">
        <f aca="true" t="shared" si="9" ref="T79:T93">IF(N79="ELIM.","ELIM.",IF(N79="NP","NO PRES.",N79-S79))</f>
        <v>55</v>
      </c>
      <c r="U79" s="202">
        <f aca="true" t="shared" si="10" ref="U79:U93">O79</f>
        <v>59.17</v>
      </c>
    </row>
    <row r="80" spans="1:21" ht="15">
      <c r="A80" s="81">
        <v>66</v>
      </c>
      <c r="B80" s="197" t="s">
        <v>231</v>
      </c>
      <c r="C80" s="138" t="s">
        <v>71</v>
      </c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0">
        <v>55</v>
      </c>
      <c r="O80" s="201">
        <v>68.4</v>
      </c>
      <c r="P80" s="60">
        <f t="shared" si="6"/>
        <v>2.4000000000000057</v>
      </c>
      <c r="Q80" s="61">
        <f aca="true" t="shared" si="11" ref="Q80:Q93">$N$11</f>
        <v>66</v>
      </c>
      <c r="R80" s="62">
        <f t="shared" si="7"/>
        <v>3</v>
      </c>
      <c r="S80" s="20">
        <f t="shared" si="8"/>
        <v>1</v>
      </c>
      <c r="T80" s="21">
        <f t="shared" si="9"/>
        <v>54</v>
      </c>
      <c r="U80" s="202">
        <f t="shared" si="10"/>
        <v>68.4</v>
      </c>
    </row>
    <row r="81" spans="1:21" ht="15">
      <c r="A81" s="81">
        <v>67</v>
      </c>
      <c r="B81" s="197" t="s">
        <v>169</v>
      </c>
      <c r="C81" s="138" t="s">
        <v>165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0">
        <v>55</v>
      </c>
      <c r="O81" s="201">
        <v>71.61</v>
      </c>
      <c r="P81" s="60">
        <f t="shared" si="6"/>
        <v>5.609999999999999</v>
      </c>
      <c r="Q81" s="61">
        <f t="shared" si="11"/>
        <v>66</v>
      </c>
      <c r="R81" s="62">
        <f t="shared" si="7"/>
        <v>6</v>
      </c>
      <c r="S81" s="20">
        <f t="shared" si="8"/>
        <v>2</v>
      </c>
      <c r="T81" s="21">
        <f t="shared" si="9"/>
        <v>53</v>
      </c>
      <c r="U81" s="202">
        <f t="shared" si="10"/>
        <v>71.61</v>
      </c>
    </row>
    <row r="82" spans="1:21" ht="15">
      <c r="A82" s="81">
        <v>68</v>
      </c>
      <c r="B82" s="197" t="s">
        <v>130</v>
      </c>
      <c r="C82" s="138" t="s">
        <v>131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0">
        <v>54</v>
      </c>
      <c r="O82" s="201">
        <v>52.77</v>
      </c>
      <c r="P82" s="60">
        <f t="shared" si="6"/>
        <v>0</v>
      </c>
      <c r="Q82" s="61">
        <f t="shared" si="11"/>
        <v>66</v>
      </c>
      <c r="R82" s="62">
        <f t="shared" si="7"/>
        <v>0</v>
      </c>
      <c r="S82" s="20">
        <f t="shared" si="8"/>
        <v>0</v>
      </c>
      <c r="T82" s="21">
        <f t="shared" si="9"/>
        <v>54</v>
      </c>
      <c r="U82" s="202">
        <f t="shared" si="10"/>
        <v>52.77</v>
      </c>
    </row>
    <row r="83" spans="1:21" ht="15">
      <c r="A83" s="81">
        <v>69</v>
      </c>
      <c r="B83" s="197" t="s">
        <v>232</v>
      </c>
      <c r="C83" s="138" t="s">
        <v>293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0">
        <v>52</v>
      </c>
      <c r="O83" s="201">
        <v>55.54</v>
      </c>
      <c r="P83" s="60">
        <f t="shared" si="6"/>
        <v>0</v>
      </c>
      <c r="Q83" s="61">
        <f t="shared" si="11"/>
        <v>66</v>
      </c>
      <c r="R83" s="62">
        <f t="shared" si="7"/>
        <v>0</v>
      </c>
      <c r="S83" s="20">
        <f t="shared" si="8"/>
        <v>0</v>
      </c>
      <c r="T83" s="21">
        <f t="shared" si="9"/>
        <v>52</v>
      </c>
      <c r="U83" s="202">
        <f t="shared" si="10"/>
        <v>55.54</v>
      </c>
    </row>
    <row r="84" spans="1:21" ht="15">
      <c r="A84" s="81">
        <v>70</v>
      </c>
      <c r="B84" s="197" t="s">
        <v>233</v>
      </c>
      <c r="C84" s="138" t="s">
        <v>103</v>
      </c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0">
        <v>53</v>
      </c>
      <c r="O84" s="201">
        <v>79.07</v>
      </c>
      <c r="P84" s="60">
        <f t="shared" si="6"/>
        <v>13.069999999999993</v>
      </c>
      <c r="Q84" s="61">
        <f t="shared" si="11"/>
        <v>66</v>
      </c>
      <c r="R84" s="62">
        <f t="shared" si="7"/>
        <v>14</v>
      </c>
      <c r="S84" s="20">
        <f t="shared" si="8"/>
        <v>4</v>
      </c>
      <c r="T84" s="21">
        <f t="shared" si="9"/>
        <v>49</v>
      </c>
      <c r="U84" s="202">
        <f t="shared" si="10"/>
        <v>79.07</v>
      </c>
    </row>
    <row r="85" spans="1:21" ht="15">
      <c r="A85" s="81">
        <v>71</v>
      </c>
      <c r="B85" s="197" t="s">
        <v>234</v>
      </c>
      <c r="C85" s="138" t="s">
        <v>305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0">
        <v>49</v>
      </c>
      <c r="O85" s="201">
        <v>63.03</v>
      </c>
      <c r="P85" s="60">
        <f t="shared" si="6"/>
        <v>0</v>
      </c>
      <c r="Q85" s="61">
        <f t="shared" si="11"/>
        <v>66</v>
      </c>
      <c r="R85" s="62">
        <f t="shared" si="7"/>
        <v>0</v>
      </c>
      <c r="S85" s="20">
        <f t="shared" si="8"/>
        <v>0</v>
      </c>
      <c r="T85" s="21">
        <f t="shared" si="9"/>
        <v>49</v>
      </c>
      <c r="U85" s="202">
        <f t="shared" si="10"/>
        <v>63.03</v>
      </c>
    </row>
    <row r="86" spans="1:21" ht="15">
      <c r="A86" s="81">
        <v>72</v>
      </c>
      <c r="B86" s="197" t="s">
        <v>235</v>
      </c>
      <c r="C86" s="138" t="s">
        <v>306</v>
      </c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0">
        <v>49</v>
      </c>
      <c r="O86" s="201">
        <v>64.23</v>
      </c>
      <c r="P86" s="60">
        <f t="shared" si="6"/>
        <v>0</v>
      </c>
      <c r="Q86" s="61">
        <f t="shared" si="11"/>
        <v>66</v>
      </c>
      <c r="R86" s="62">
        <f t="shared" si="7"/>
        <v>0</v>
      </c>
      <c r="S86" s="20">
        <f t="shared" si="8"/>
        <v>0</v>
      </c>
      <c r="T86" s="21">
        <f t="shared" si="9"/>
        <v>49</v>
      </c>
      <c r="U86" s="202">
        <f t="shared" si="10"/>
        <v>64.23</v>
      </c>
    </row>
    <row r="87" spans="1:21" ht="15">
      <c r="A87" s="81">
        <v>73</v>
      </c>
      <c r="B87" s="197" t="s">
        <v>236</v>
      </c>
      <c r="C87" s="138" t="s">
        <v>307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0">
        <v>48</v>
      </c>
      <c r="O87" s="201">
        <v>69.98</v>
      </c>
      <c r="P87" s="60">
        <f t="shared" si="6"/>
        <v>3.980000000000004</v>
      </c>
      <c r="Q87" s="61">
        <f t="shared" si="11"/>
        <v>66</v>
      </c>
      <c r="R87" s="62">
        <f t="shared" si="7"/>
        <v>4</v>
      </c>
      <c r="S87" s="20">
        <f t="shared" si="8"/>
        <v>1</v>
      </c>
      <c r="T87" s="21">
        <f t="shared" si="9"/>
        <v>47</v>
      </c>
      <c r="U87" s="202">
        <f t="shared" si="10"/>
        <v>69.98</v>
      </c>
    </row>
    <row r="88" spans="1:21" ht="15">
      <c r="A88" s="81">
        <v>74</v>
      </c>
      <c r="B88" s="197" t="s">
        <v>237</v>
      </c>
      <c r="C88" s="138" t="s">
        <v>308</v>
      </c>
      <c r="D88" s="209"/>
      <c r="E88" s="208"/>
      <c r="F88" s="208"/>
      <c r="G88" s="208"/>
      <c r="H88" s="208"/>
      <c r="I88" s="208"/>
      <c r="J88" s="208"/>
      <c r="K88" s="208"/>
      <c r="L88" s="208"/>
      <c r="M88" s="208"/>
      <c r="N88" s="200">
        <v>47</v>
      </c>
      <c r="O88" s="201">
        <v>60.89</v>
      </c>
      <c r="P88" s="60">
        <f t="shared" si="6"/>
        <v>0</v>
      </c>
      <c r="Q88" s="61">
        <f t="shared" si="11"/>
        <v>66</v>
      </c>
      <c r="R88" s="62">
        <f t="shared" si="7"/>
        <v>0</v>
      </c>
      <c r="S88" s="20">
        <f t="shared" si="8"/>
        <v>0</v>
      </c>
      <c r="T88" s="21">
        <f t="shared" si="9"/>
        <v>47</v>
      </c>
      <c r="U88" s="202">
        <f t="shared" si="10"/>
        <v>60.89</v>
      </c>
    </row>
    <row r="89" spans="1:21" ht="15">
      <c r="A89" s="81">
        <v>75</v>
      </c>
      <c r="B89" s="197" t="s">
        <v>238</v>
      </c>
      <c r="C89" s="138" t="s">
        <v>107</v>
      </c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0">
        <v>45</v>
      </c>
      <c r="O89" s="201">
        <v>67.93</v>
      </c>
      <c r="P89" s="60">
        <f t="shared" si="6"/>
        <v>1.9300000000000068</v>
      </c>
      <c r="Q89" s="61">
        <f t="shared" si="11"/>
        <v>66</v>
      </c>
      <c r="R89" s="62">
        <f t="shared" si="7"/>
        <v>2</v>
      </c>
      <c r="S89" s="20">
        <f t="shared" si="8"/>
        <v>1</v>
      </c>
      <c r="T89" s="21">
        <f t="shared" si="9"/>
        <v>44</v>
      </c>
      <c r="U89" s="202">
        <f t="shared" si="10"/>
        <v>67.93</v>
      </c>
    </row>
    <row r="90" spans="1:21" ht="15">
      <c r="A90" s="81">
        <v>76</v>
      </c>
      <c r="B90" s="197" t="s">
        <v>239</v>
      </c>
      <c r="C90" s="138" t="s">
        <v>309</v>
      </c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0">
        <v>44</v>
      </c>
      <c r="O90" s="201">
        <v>68.94</v>
      </c>
      <c r="P90" s="60">
        <f t="shared" si="6"/>
        <v>2.9399999999999977</v>
      </c>
      <c r="Q90" s="61">
        <f t="shared" si="11"/>
        <v>66</v>
      </c>
      <c r="R90" s="62">
        <f t="shared" si="7"/>
        <v>3</v>
      </c>
      <c r="S90" s="20">
        <f t="shared" si="8"/>
        <v>1</v>
      </c>
      <c r="T90" s="21">
        <f t="shared" si="9"/>
        <v>43</v>
      </c>
      <c r="U90" s="202">
        <f t="shared" si="10"/>
        <v>68.94</v>
      </c>
    </row>
    <row r="91" spans="1:21" ht="15">
      <c r="A91" s="81">
        <v>77</v>
      </c>
      <c r="B91" s="197" t="s">
        <v>240</v>
      </c>
      <c r="C91" s="138" t="s">
        <v>120</v>
      </c>
      <c r="D91" s="208"/>
      <c r="E91" s="208"/>
      <c r="F91" s="208"/>
      <c r="G91" s="208"/>
      <c r="H91" s="209"/>
      <c r="I91" s="208"/>
      <c r="J91" s="208"/>
      <c r="K91" s="209"/>
      <c r="L91" s="208"/>
      <c r="M91" s="208"/>
      <c r="N91" s="200">
        <v>43</v>
      </c>
      <c r="O91" s="201">
        <v>70.14</v>
      </c>
      <c r="P91" s="60">
        <f t="shared" si="6"/>
        <v>4.140000000000001</v>
      </c>
      <c r="Q91" s="61">
        <f t="shared" si="11"/>
        <v>66</v>
      </c>
      <c r="R91" s="62">
        <f t="shared" si="7"/>
        <v>5</v>
      </c>
      <c r="S91" s="20">
        <f t="shared" si="8"/>
        <v>2</v>
      </c>
      <c r="T91" s="21">
        <f t="shared" si="9"/>
        <v>41</v>
      </c>
      <c r="U91" s="202">
        <f t="shared" si="10"/>
        <v>70.14</v>
      </c>
    </row>
    <row r="92" spans="1:21" ht="15">
      <c r="A92" s="81">
        <v>78</v>
      </c>
      <c r="B92" s="197" t="s">
        <v>241</v>
      </c>
      <c r="C92" s="138" t="s">
        <v>310</v>
      </c>
      <c r="D92" s="208"/>
      <c r="E92" s="208"/>
      <c r="F92" s="208"/>
      <c r="G92" s="209"/>
      <c r="H92" s="209"/>
      <c r="I92" s="208"/>
      <c r="J92" s="208"/>
      <c r="K92" s="208"/>
      <c r="L92" s="208"/>
      <c r="M92" s="208"/>
      <c r="N92" s="200">
        <v>41</v>
      </c>
      <c r="O92" s="201">
        <v>62.19</v>
      </c>
      <c r="P92" s="60">
        <f t="shared" si="6"/>
        <v>0</v>
      </c>
      <c r="Q92" s="61">
        <f t="shared" si="11"/>
        <v>66</v>
      </c>
      <c r="R92" s="62">
        <f t="shared" si="7"/>
        <v>0</v>
      </c>
      <c r="S92" s="20">
        <f t="shared" si="8"/>
        <v>0</v>
      </c>
      <c r="T92" s="21">
        <f t="shared" si="9"/>
        <v>41</v>
      </c>
      <c r="U92" s="202">
        <f t="shared" si="10"/>
        <v>62.19</v>
      </c>
    </row>
    <row r="93" spans="1:21" ht="15">
      <c r="A93" s="81">
        <v>79</v>
      </c>
      <c r="B93" s="197" t="s">
        <v>242</v>
      </c>
      <c r="C93" s="138" t="s">
        <v>311</v>
      </c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0">
        <v>40</v>
      </c>
      <c r="O93" s="201">
        <v>75.59</v>
      </c>
      <c r="P93" s="60">
        <f t="shared" si="6"/>
        <v>9.590000000000003</v>
      </c>
      <c r="Q93" s="61">
        <f t="shared" si="11"/>
        <v>66</v>
      </c>
      <c r="R93" s="62">
        <f t="shared" si="7"/>
        <v>10</v>
      </c>
      <c r="S93" s="20">
        <f t="shared" si="8"/>
        <v>3</v>
      </c>
      <c r="T93" s="21">
        <f t="shared" si="9"/>
        <v>37</v>
      </c>
      <c r="U93" s="202">
        <f t="shared" si="10"/>
        <v>75.59</v>
      </c>
    </row>
    <row r="94" spans="1:21" ht="15">
      <c r="A94" s="81">
        <v>80</v>
      </c>
      <c r="B94" s="197" t="s">
        <v>243</v>
      </c>
      <c r="C94" s="138" t="s">
        <v>312</v>
      </c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4">
        <v>33</v>
      </c>
      <c r="O94" s="215">
        <v>70.78</v>
      </c>
      <c r="P94" s="210"/>
      <c r="Q94" s="210"/>
      <c r="R94" s="210"/>
      <c r="S94" s="20">
        <f t="shared" si="8"/>
        <v>0</v>
      </c>
      <c r="T94" s="21">
        <f aca="true" t="shared" si="12" ref="T94:T128">IF(N94="ELIM.","ELIM.",IF(N94="NP","NO PRES.",N94-S94))</f>
        <v>33</v>
      </c>
      <c r="U94" s="202">
        <f aca="true" t="shared" si="13" ref="U94:U129">O94</f>
        <v>70.78</v>
      </c>
    </row>
    <row r="95" spans="1:21" ht="15">
      <c r="A95" s="81">
        <v>81</v>
      </c>
      <c r="B95" s="197" t="s">
        <v>244</v>
      </c>
      <c r="C95" s="138" t="s">
        <v>313</v>
      </c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4">
        <v>25</v>
      </c>
      <c r="O95" s="215">
        <v>47.45</v>
      </c>
      <c r="P95" s="210"/>
      <c r="Q95" s="210"/>
      <c r="R95" s="210"/>
      <c r="S95" s="20">
        <f t="shared" si="8"/>
        <v>0</v>
      </c>
      <c r="T95" s="21">
        <f t="shared" si="12"/>
        <v>25</v>
      </c>
      <c r="U95" s="202">
        <f t="shared" si="13"/>
        <v>47.45</v>
      </c>
    </row>
    <row r="96" spans="1:21" ht="15">
      <c r="A96" s="81">
        <v>82</v>
      </c>
      <c r="B96" s="197" t="s">
        <v>245</v>
      </c>
      <c r="C96" s="138" t="s">
        <v>143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4">
        <v>25</v>
      </c>
      <c r="O96" s="215">
        <v>48.81</v>
      </c>
      <c r="P96" s="210"/>
      <c r="Q96" s="210"/>
      <c r="R96" s="210"/>
      <c r="S96" s="20">
        <f t="shared" si="8"/>
        <v>0</v>
      </c>
      <c r="T96" s="21">
        <f t="shared" si="12"/>
        <v>25</v>
      </c>
      <c r="U96" s="202">
        <f t="shared" si="13"/>
        <v>48.81</v>
      </c>
    </row>
    <row r="97" spans="1:21" ht="15">
      <c r="A97" s="81">
        <v>83</v>
      </c>
      <c r="B97" s="197" t="s">
        <v>246</v>
      </c>
      <c r="C97" s="138" t="s">
        <v>314</v>
      </c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4">
        <v>25</v>
      </c>
      <c r="O97" s="215">
        <v>49.35</v>
      </c>
      <c r="P97" s="210"/>
      <c r="Q97" s="210"/>
      <c r="R97" s="210"/>
      <c r="S97" s="20">
        <f t="shared" si="8"/>
        <v>0</v>
      </c>
      <c r="T97" s="21">
        <f t="shared" si="12"/>
        <v>25</v>
      </c>
      <c r="U97" s="202">
        <f t="shared" si="13"/>
        <v>49.35</v>
      </c>
    </row>
    <row r="98" spans="1:21" ht="15">
      <c r="A98" s="81">
        <v>84</v>
      </c>
      <c r="B98" s="197" t="s">
        <v>247</v>
      </c>
      <c r="C98" s="138" t="s">
        <v>315</v>
      </c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4">
        <v>25</v>
      </c>
      <c r="O98" s="215">
        <v>50.07</v>
      </c>
      <c r="P98" s="210"/>
      <c r="Q98" s="210"/>
      <c r="R98" s="210"/>
      <c r="S98" s="20">
        <f t="shared" si="8"/>
        <v>0</v>
      </c>
      <c r="T98" s="21">
        <f t="shared" si="12"/>
        <v>25</v>
      </c>
      <c r="U98" s="202">
        <f t="shared" si="13"/>
        <v>50.07</v>
      </c>
    </row>
    <row r="99" spans="1:21" ht="15">
      <c r="A99" s="81">
        <v>85</v>
      </c>
      <c r="B99" s="197" t="s">
        <v>248</v>
      </c>
      <c r="C99" s="138" t="s">
        <v>172</v>
      </c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4">
        <v>25</v>
      </c>
      <c r="O99" s="215">
        <v>52.54</v>
      </c>
      <c r="P99" s="210"/>
      <c r="Q99" s="210"/>
      <c r="R99" s="210"/>
      <c r="S99" s="20">
        <f t="shared" si="8"/>
        <v>0</v>
      </c>
      <c r="T99" s="21">
        <f t="shared" si="12"/>
        <v>25</v>
      </c>
      <c r="U99" s="202">
        <f t="shared" si="13"/>
        <v>52.54</v>
      </c>
    </row>
    <row r="100" spans="1:21" ht="15">
      <c r="A100" s="81">
        <v>86</v>
      </c>
      <c r="B100" s="197" t="s">
        <v>249</v>
      </c>
      <c r="C100" s="138" t="s">
        <v>316</v>
      </c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4">
        <v>25</v>
      </c>
      <c r="O100" s="215">
        <v>53.57</v>
      </c>
      <c r="P100" s="210"/>
      <c r="Q100" s="210"/>
      <c r="R100" s="210"/>
      <c r="S100" s="20">
        <f t="shared" si="8"/>
        <v>0</v>
      </c>
      <c r="T100" s="21">
        <f t="shared" si="12"/>
        <v>25</v>
      </c>
      <c r="U100" s="202">
        <f t="shared" si="13"/>
        <v>53.57</v>
      </c>
    </row>
    <row r="101" spans="1:21" ht="15">
      <c r="A101" s="81">
        <v>87</v>
      </c>
      <c r="B101" s="197" t="s">
        <v>250</v>
      </c>
      <c r="C101" s="138" t="s">
        <v>317</v>
      </c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4">
        <v>25</v>
      </c>
      <c r="O101" s="215">
        <v>54.93</v>
      </c>
      <c r="P101" s="210"/>
      <c r="Q101" s="210"/>
      <c r="R101" s="210"/>
      <c r="S101" s="20">
        <f t="shared" si="8"/>
        <v>0</v>
      </c>
      <c r="T101" s="21">
        <f t="shared" si="12"/>
        <v>25</v>
      </c>
      <c r="U101" s="202">
        <f t="shared" si="13"/>
        <v>54.93</v>
      </c>
    </row>
    <row r="102" spans="1:21" ht="15">
      <c r="A102" s="81">
        <v>88</v>
      </c>
      <c r="B102" s="197" t="s">
        <v>251</v>
      </c>
      <c r="C102" s="138" t="s">
        <v>318</v>
      </c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4">
        <v>25</v>
      </c>
      <c r="O102" s="215">
        <v>56.91</v>
      </c>
      <c r="P102" s="210"/>
      <c r="Q102" s="210"/>
      <c r="R102" s="210"/>
      <c r="S102" s="20">
        <f t="shared" si="8"/>
        <v>0</v>
      </c>
      <c r="T102" s="21">
        <f t="shared" si="12"/>
        <v>25</v>
      </c>
      <c r="U102" s="202">
        <f t="shared" si="13"/>
        <v>56.91</v>
      </c>
    </row>
    <row r="103" spans="1:21" ht="15">
      <c r="A103" s="81">
        <v>89</v>
      </c>
      <c r="B103" s="197" t="s">
        <v>252</v>
      </c>
      <c r="C103" s="138" t="s">
        <v>319</v>
      </c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4">
        <v>25</v>
      </c>
      <c r="O103" s="215">
        <v>59.37</v>
      </c>
      <c r="P103" s="210"/>
      <c r="Q103" s="210"/>
      <c r="R103" s="210"/>
      <c r="S103" s="20">
        <f t="shared" si="8"/>
        <v>0</v>
      </c>
      <c r="T103" s="21">
        <f t="shared" si="12"/>
        <v>25</v>
      </c>
      <c r="U103" s="202">
        <f t="shared" si="13"/>
        <v>59.37</v>
      </c>
    </row>
    <row r="104" spans="1:21" ht="15">
      <c r="A104" s="81">
        <v>90</v>
      </c>
      <c r="B104" s="197" t="s">
        <v>253</v>
      </c>
      <c r="C104" s="138" t="s">
        <v>320</v>
      </c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4">
        <v>25</v>
      </c>
      <c r="O104" s="215">
        <v>59.93</v>
      </c>
      <c r="P104" s="210"/>
      <c r="Q104" s="210"/>
      <c r="R104" s="210"/>
      <c r="S104" s="20">
        <f t="shared" si="8"/>
        <v>0</v>
      </c>
      <c r="T104" s="21">
        <f t="shared" si="12"/>
        <v>25</v>
      </c>
      <c r="U104" s="202">
        <f t="shared" si="13"/>
        <v>59.93</v>
      </c>
    </row>
    <row r="105" spans="1:21" ht="15">
      <c r="A105" s="81">
        <v>91</v>
      </c>
      <c r="B105" s="197" t="s">
        <v>254</v>
      </c>
      <c r="C105" s="138" t="s">
        <v>321</v>
      </c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4">
        <v>25</v>
      </c>
      <c r="O105" s="215">
        <v>60.53</v>
      </c>
      <c r="P105" s="210"/>
      <c r="Q105" s="210"/>
      <c r="R105" s="210"/>
      <c r="S105" s="20">
        <f t="shared" si="8"/>
        <v>0</v>
      </c>
      <c r="T105" s="21">
        <f t="shared" si="12"/>
        <v>25</v>
      </c>
      <c r="U105" s="202">
        <f t="shared" si="13"/>
        <v>60.53</v>
      </c>
    </row>
    <row r="106" spans="1:21" ht="15">
      <c r="A106" s="81">
        <v>92</v>
      </c>
      <c r="B106" s="197" t="s">
        <v>255</v>
      </c>
      <c r="C106" s="138" t="s">
        <v>322</v>
      </c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4">
        <v>25</v>
      </c>
      <c r="O106" s="215">
        <v>60.95</v>
      </c>
      <c r="P106" s="210"/>
      <c r="Q106" s="210"/>
      <c r="R106" s="210"/>
      <c r="S106" s="20">
        <f t="shared" si="8"/>
        <v>0</v>
      </c>
      <c r="T106" s="21">
        <f t="shared" si="12"/>
        <v>25</v>
      </c>
      <c r="U106" s="202">
        <f t="shared" si="13"/>
        <v>60.95</v>
      </c>
    </row>
    <row r="107" spans="1:21" ht="15">
      <c r="A107" s="81">
        <v>93</v>
      </c>
      <c r="B107" s="197" t="s">
        <v>256</v>
      </c>
      <c r="C107" s="138" t="s">
        <v>138</v>
      </c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4">
        <v>25</v>
      </c>
      <c r="O107" s="215">
        <v>61.08</v>
      </c>
      <c r="P107" s="210"/>
      <c r="Q107" s="210"/>
      <c r="R107" s="210"/>
      <c r="S107" s="20">
        <f t="shared" si="8"/>
        <v>0</v>
      </c>
      <c r="T107" s="21">
        <f t="shared" si="12"/>
        <v>25</v>
      </c>
      <c r="U107" s="202">
        <f t="shared" si="13"/>
        <v>61.08</v>
      </c>
    </row>
    <row r="108" spans="1:21" ht="15">
      <c r="A108" s="81">
        <v>94</v>
      </c>
      <c r="B108" s="197" t="s">
        <v>257</v>
      </c>
      <c r="C108" s="138" t="s">
        <v>287</v>
      </c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4">
        <v>25</v>
      </c>
      <c r="O108" s="215">
        <v>65.02</v>
      </c>
      <c r="P108" s="210"/>
      <c r="Q108" s="210"/>
      <c r="R108" s="210"/>
      <c r="S108" s="20">
        <f t="shared" si="8"/>
        <v>0</v>
      </c>
      <c r="T108" s="21">
        <f t="shared" si="12"/>
        <v>25</v>
      </c>
      <c r="U108" s="202">
        <f t="shared" si="13"/>
        <v>65.02</v>
      </c>
    </row>
    <row r="109" spans="1:21" ht="15">
      <c r="A109" s="81">
        <v>95</v>
      </c>
      <c r="B109" s="197" t="s">
        <v>258</v>
      </c>
      <c r="C109" s="138" t="s">
        <v>100</v>
      </c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4">
        <v>25</v>
      </c>
      <c r="O109" s="215">
        <v>66.7</v>
      </c>
      <c r="P109" s="210"/>
      <c r="Q109" s="210"/>
      <c r="R109" s="210"/>
      <c r="S109" s="20">
        <f t="shared" si="8"/>
        <v>0</v>
      </c>
      <c r="T109" s="21">
        <f t="shared" si="12"/>
        <v>25</v>
      </c>
      <c r="U109" s="202">
        <f t="shared" si="13"/>
        <v>66.7</v>
      </c>
    </row>
    <row r="110" spans="1:21" ht="15">
      <c r="A110" s="81">
        <v>96</v>
      </c>
      <c r="B110" s="197" t="s">
        <v>259</v>
      </c>
      <c r="C110" s="138" t="s">
        <v>300</v>
      </c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4">
        <v>25</v>
      </c>
      <c r="O110" s="215">
        <v>68.21</v>
      </c>
      <c r="P110" s="210"/>
      <c r="Q110" s="210"/>
      <c r="R110" s="210"/>
      <c r="S110" s="20">
        <f t="shared" si="8"/>
        <v>0</v>
      </c>
      <c r="T110" s="21">
        <f t="shared" si="12"/>
        <v>25</v>
      </c>
      <c r="U110" s="202">
        <f t="shared" si="13"/>
        <v>68.21</v>
      </c>
    </row>
    <row r="111" spans="1:21" ht="15">
      <c r="A111" s="81">
        <v>97</v>
      </c>
      <c r="B111" s="197" t="s">
        <v>260</v>
      </c>
      <c r="C111" s="138" t="s">
        <v>280</v>
      </c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4">
        <v>22</v>
      </c>
      <c r="O111" s="215">
        <v>56.32</v>
      </c>
      <c r="P111" s="210"/>
      <c r="Q111" s="210"/>
      <c r="R111" s="210"/>
      <c r="S111" s="20">
        <f t="shared" si="8"/>
        <v>0</v>
      </c>
      <c r="T111" s="21">
        <f t="shared" si="12"/>
        <v>22</v>
      </c>
      <c r="U111" s="202">
        <f t="shared" si="13"/>
        <v>56.32</v>
      </c>
    </row>
    <row r="112" spans="1:21" ht="15">
      <c r="A112" s="81">
        <v>98</v>
      </c>
      <c r="B112" s="197" t="s">
        <v>261</v>
      </c>
      <c r="C112" s="138" t="s">
        <v>314</v>
      </c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4">
        <v>20</v>
      </c>
      <c r="O112" s="215">
        <v>61.92</v>
      </c>
      <c r="P112" s="210"/>
      <c r="Q112" s="210"/>
      <c r="R112" s="210"/>
      <c r="S112" s="20">
        <f t="shared" si="8"/>
        <v>0</v>
      </c>
      <c r="T112" s="21">
        <f t="shared" si="12"/>
        <v>20</v>
      </c>
      <c r="U112" s="202">
        <f t="shared" si="13"/>
        <v>61.92</v>
      </c>
    </row>
    <row r="113" spans="1:21" ht="15">
      <c r="A113" s="81">
        <v>99</v>
      </c>
      <c r="B113" s="197" t="s">
        <v>262</v>
      </c>
      <c r="C113" s="138" t="s">
        <v>140</v>
      </c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4">
        <v>19</v>
      </c>
      <c r="O113" s="215">
        <v>54.61</v>
      </c>
      <c r="P113" s="210"/>
      <c r="Q113" s="210"/>
      <c r="R113" s="210"/>
      <c r="S113" s="20">
        <f t="shared" si="8"/>
        <v>0</v>
      </c>
      <c r="T113" s="21">
        <f t="shared" si="12"/>
        <v>19</v>
      </c>
      <c r="U113" s="202">
        <f t="shared" si="13"/>
        <v>54.61</v>
      </c>
    </row>
    <row r="114" spans="1:21" ht="15">
      <c r="A114" s="81">
        <v>100</v>
      </c>
      <c r="B114" s="197" t="s">
        <v>263</v>
      </c>
      <c r="C114" s="138" t="s">
        <v>110</v>
      </c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4">
        <v>18</v>
      </c>
      <c r="O114" s="215">
        <v>57.85</v>
      </c>
      <c r="P114" s="210"/>
      <c r="Q114" s="210"/>
      <c r="R114" s="210"/>
      <c r="S114" s="20">
        <f t="shared" si="8"/>
        <v>0</v>
      </c>
      <c r="T114" s="21">
        <f t="shared" si="12"/>
        <v>18</v>
      </c>
      <c r="U114" s="202">
        <f t="shared" si="13"/>
        <v>57.85</v>
      </c>
    </row>
    <row r="115" spans="1:21" ht="15">
      <c r="A115" s="81">
        <v>101</v>
      </c>
      <c r="B115" s="197" t="s">
        <v>264</v>
      </c>
      <c r="C115" s="138" t="s">
        <v>323</v>
      </c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4">
        <v>17</v>
      </c>
      <c r="O115" s="215">
        <v>50.98</v>
      </c>
      <c r="P115" s="210"/>
      <c r="Q115" s="210"/>
      <c r="R115" s="210"/>
      <c r="S115" s="20">
        <f t="shared" si="8"/>
        <v>0</v>
      </c>
      <c r="T115" s="21">
        <f t="shared" si="12"/>
        <v>17</v>
      </c>
      <c r="U115" s="202">
        <f t="shared" si="13"/>
        <v>50.98</v>
      </c>
    </row>
    <row r="116" spans="1:21" ht="15">
      <c r="A116" s="81">
        <v>102</v>
      </c>
      <c r="B116" s="197" t="s">
        <v>265</v>
      </c>
      <c r="C116" s="138" t="s">
        <v>313</v>
      </c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4">
        <v>16</v>
      </c>
      <c r="O116" s="215">
        <v>49.37</v>
      </c>
      <c r="P116" s="210"/>
      <c r="Q116" s="210"/>
      <c r="R116" s="210"/>
      <c r="S116" s="20">
        <f t="shared" si="8"/>
        <v>0</v>
      </c>
      <c r="T116" s="21">
        <f t="shared" si="12"/>
        <v>16</v>
      </c>
      <c r="U116" s="202">
        <f t="shared" si="13"/>
        <v>49.37</v>
      </c>
    </row>
    <row r="117" spans="1:21" ht="15">
      <c r="A117" s="81">
        <v>103</v>
      </c>
      <c r="B117" s="197" t="s">
        <v>266</v>
      </c>
      <c r="C117" s="138" t="s">
        <v>324</v>
      </c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4">
        <v>16</v>
      </c>
      <c r="O117" s="215">
        <v>50.06</v>
      </c>
      <c r="P117" s="210"/>
      <c r="Q117" s="210"/>
      <c r="R117" s="210"/>
      <c r="S117" s="20">
        <f t="shared" si="8"/>
        <v>0</v>
      </c>
      <c r="T117" s="21">
        <f t="shared" si="12"/>
        <v>16</v>
      </c>
      <c r="U117" s="202">
        <f t="shared" si="13"/>
        <v>50.06</v>
      </c>
    </row>
    <row r="118" spans="1:21" ht="15">
      <c r="A118" s="81">
        <v>104</v>
      </c>
      <c r="B118" s="197" t="s">
        <v>267</v>
      </c>
      <c r="C118" s="138" t="s">
        <v>86</v>
      </c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4">
        <v>14</v>
      </c>
      <c r="O118" s="215">
        <v>59.95</v>
      </c>
      <c r="P118" s="210"/>
      <c r="Q118" s="210"/>
      <c r="R118" s="210"/>
      <c r="S118" s="20">
        <f t="shared" si="8"/>
        <v>0</v>
      </c>
      <c r="T118" s="21">
        <f t="shared" si="12"/>
        <v>14</v>
      </c>
      <c r="U118" s="202">
        <f t="shared" si="13"/>
        <v>59.95</v>
      </c>
    </row>
    <row r="119" spans="1:21" ht="15">
      <c r="A119" s="81">
        <v>105</v>
      </c>
      <c r="B119" s="197" t="s">
        <v>268</v>
      </c>
      <c r="C119" s="138" t="s">
        <v>325</v>
      </c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4">
        <v>14</v>
      </c>
      <c r="O119" s="215">
        <v>72.85</v>
      </c>
      <c r="P119" s="210"/>
      <c r="Q119" s="210"/>
      <c r="R119" s="210"/>
      <c r="S119" s="20">
        <f t="shared" si="8"/>
        <v>0</v>
      </c>
      <c r="T119" s="21">
        <f t="shared" si="12"/>
        <v>14</v>
      </c>
      <c r="U119" s="202">
        <f t="shared" si="13"/>
        <v>72.85</v>
      </c>
    </row>
    <row r="120" spans="1:21" ht="15">
      <c r="A120" s="81">
        <v>106</v>
      </c>
      <c r="B120" s="197" t="s">
        <v>269</v>
      </c>
      <c r="C120" s="138" t="s">
        <v>326</v>
      </c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4">
        <v>11</v>
      </c>
      <c r="O120" s="215">
        <v>61.45</v>
      </c>
      <c r="P120" s="210"/>
      <c r="Q120" s="210"/>
      <c r="R120" s="210"/>
      <c r="S120" s="20">
        <f t="shared" si="8"/>
        <v>0</v>
      </c>
      <c r="T120" s="21">
        <f t="shared" si="12"/>
        <v>11</v>
      </c>
      <c r="U120" s="202">
        <f t="shared" si="13"/>
        <v>61.45</v>
      </c>
    </row>
    <row r="121" spans="1:21" ht="15">
      <c r="A121" s="211" t="s">
        <v>54</v>
      </c>
      <c r="B121" s="197" t="s">
        <v>270</v>
      </c>
      <c r="C121" s="138" t="s">
        <v>325</v>
      </c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4" t="s">
        <v>330</v>
      </c>
      <c r="O121" s="215"/>
      <c r="P121" s="210"/>
      <c r="Q121" s="210"/>
      <c r="R121" s="210"/>
      <c r="S121" s="20">
        <f t="shared" si="8"/>
        <v>0</v>
      </c>
      <c r="T121" s="21" t="str">
        <f t="shared" si="12"/>
        <v>ELIM.</v>
      </c>
      <c r="U121" s="202">
        <f t="shared" si="13"/>
        <v>0</v>
      </c>
    </row>
    <row r="122" spans="1:21" ht="15">
      <c r="A122" s="211" t="s">
        <v>54</v>
      </c>
      <c r="B122" s="197" t="s">
        <v>271</v>
      </c>
      <c r="C122" s="138" t="s">
        <v>312</v>
      </c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4" t="s">
        <v>330</v>
      </c>
      <c r="O122" s="215"/>
      <c r="P122" s="210"/>
      <c r="Q122" s="210"/>
      <c r="R122" s="210"/>
      <c r="S122" s="20">
        <f t="shared" si="8"/>
        <v>0</v>
      </c>
      <c r="T122" s="21" t="str">
        <f t="shared" si="12"/>
        <v>ELIM.</v>
      </c>
      <c r="U122" s="202">
        <f t="shared" si="13"/>
        <v>0</v>
      </c>
    </row>
    <row r="123" spans="1:21" ht="15">
      <c r="A123" s="211" t="s">
        <v>54</v>
      </c>
      <c r="B123" s="197" t="s">
        <v>272</v>
      </c>
      <c r="C123" s="138" t="s">
        <v>327</v>
      </c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4" t="s">
        <v>330</v>
      </c>
      <c r="O123" s="215"/>
      <c r="P123" s="210"/>
      <c r="Q123" s="210"/>
      <c r="R123" s="210"/>
      <c r="S123" s="20">
        <f t="shared" si="8"/>
        <v>0</v>
      </c>
      <c r="T123" s="21" t="str">
        <f t="shared" si="12"/>
        <v>ELIM.</v>
      </c>
      <c r="U123" s="202">
        <f t="shared" si="13"/>
        <v>0</v>
      </c>
    </row>
    <row r="124" spans="1:21" ht="15">
      <c r="A124" s="211" t="s">
        <v>54</v>
      </c>
      <c r="B124" s="197" t="s">
        <v>171</v>
      </c>
      <c r="C124" s="138" t="s">
        <v>172</v>
      </c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4" t="s">
        <v>330</v>
      </c>
      <c r="O124" s="215"/>
      <c r="P124" s="210"/>
      <c r="Q124" s="210"/>
      <c r="R124" s="210"/>
      <c r="S124" s="20">
        <f t="shared" si="8"/>
        <v>0</v>
      </c>
      <c r="T124" s="21" t="str">
        <f t="shared" si="12"/>
        <v>ELIM.</v>
      </c>
      <c r="U124" s="202">
        <f t="shared" si="13"/>
        <v>0</v>
      </c>
    </row>
    <row r="125" spans="1:21" ht="15">
      <c r="A125" s="211" t="s">
        <v>54</v>
      </c>
      <c r="B125" s="197" t="s">
        <v>273</v>
      </c>
      <c r="C125" s="138" t="s">
        <v>306</v>
      </c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4" t="s">
        <v>330</v>
      </c>
      <c r="O125" s="215"/>
      <c r="P125" s="210"/>
      <c r="Q125" s="210"/>
      <c r="R125" s="210"/>
      <c r="S125" s="20">
        <f t="shared" si="8"/>
        <v>0</v>
      </c>
      <c r="T125" s="21" t="str">
        <f t="shared" si="12"/>
        <v>ELIM.</v>
      </c>
      <c r="U125" s="202">
        <f t="shared" si="13"/>
        <v>0</v>
      </c>
    </row>
    <row r="126" spans="1:21" ht="15">
      <c r="A126" s="211" t="s">
        <v>54</v>
      </c>
      <c r="B126" s="197" t="s">
        <v>274</v>
      </c>
      <c r="C126" s="138" t="s">
        <v>310</v>
      </c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4" t="s">
        <v>330</v>
      </c>
      <c r="O126" s="215"/>
      <c r="P126" s="210"/>
      <c r="Q126" s="210"/>
      <c r="R126" s="210"/>
      <c r="S126" s="20">
        <f t="shared" si="8"/>
        <v>0</v>
      </c>
      <c r="T126" s="21" t="str">
        <f t="shared" si="12"/>
        <v>ELIM.</v>
      </c>
      <c r="U126" s="202">
        <f t="shared" si="13"/>
        <v>0</v>
      </c>
    </row>
    <row r="127" spans="1:21" ht="15">
      <c r="A127" s="211" t="s">
        <v>54</v>
      </c>
      <c r="B127" s="197" t="s">
        <v>102</v>
      </c>
      <c r="C127" s="138" t="s">
        <v>103</v>
      </c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4" t="s">
        <v>330</v>
      </c>
      <c r="O127" s="215"/>
      <c r="P127" s="210"/>
      <c r="Q127" s="210"/>
      <c r="R127" s="210"/>
      <c r="S127" s="20">
        <f t="shared" si="8"/>
        <v>0</v>
      </c>
      <c r="T127" s="21" t="str">
        <f t="shared" si="12"/>
        <v>ELIM.</v>
      </c>
      <c r="U127" s="202">
        <f t="shared" si="13"/>
        <v>0</v>
      </c>
    </row>
    <row r="128" spans="1:21" ht="15">
      <c r="A128" s="211" t="s">
        <v>54</v>
      </c>
      <c r="B128" s="197" t="s">
        <v>275</v>
      </c>
      <c r="C128" s="138" t="s">
        <v>328</v>
      </c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4" t="s">
        <v>330</v>
      </c>
      <c r="O128" s="215"/>
      <c r="P128" s="210"/>
      <c r="Q128" s="210"/>
      <c r="R128" s="210"/>
      <c r="S128" s="20">
        <f t="shared" si="8"/>
        <v>0</v>
      </c>
      <c r="T128" s="21" t="str">
        <f t="shared" si="12"/>
        <v>ELIM.</v>
      </c>
      <c r="U128" s="202">
        <f t="shared" si="13"/>
        <v>0</v>
      </c>
    </row>
    <row r="129" spans="1:21" ht="15.75" thickBot="1">
      <c r="A129" s="212" t="s">
        <v>54</v>
      </c>
      <c r="B129" s="198" t="s">
        <v>276</v>
      </c>
      <c r="C129" s="140" t="s">
        <v>329</v>
      </c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6" t="s">
        <v>173</v>
      </c>
      <c r="O129" s="217"/>
      <c r="P129" s="213"/>
      <c r="Q129" s="213"/>
      <c r="R129" s="213"/>
      <c r="S129" s="117">
        <f t="shared" si="8"/>
        <v>0</v>
      </c>
      <c r="T129" s="118" t="s">
        <v>173</v>
      </c>
      <c r="U129" s="203">
        <f t="shared" si="13"/>
        <v>0</v>
      </c>
    </row>
  </sheetData>
  <sheetProtection/>
  <mergeCells count="21">
    <mergeCell ref="I13:I14"/>
    <mergeCell ref="J13:J14"/>
    <mergeCell ref="K13:K14"/>
    <mergeCell ref="S13:S14"/>
    <mergeCell ref="T13:U13"/>
    <mergeCell ref="L13:L14"/>
    <mergeCell ref="M13:M14"/>
    <mergeCell ref="N13:O13"/>
    <mergeCell ref="Q13:Q14"/>
    <mergeCell ref="A13:C13"/>
    <mergeCell ref="D13:D14"/>
    <mergeCell ref="E13:E14"/>
    <mergeCell ref="F13:F14"/>
    <mergeCell ref="G13:G14"/>
    <mergeCell ref="H13:H14"/>
    <mergeCell ref="A1:U3"/>
    <mergeCell ref="Q5:U5"/>
    <mergeCell ref="Q6:U6"/>
    <mergeCell ref="Q7:U7"/>
    <mergeCell ref="Q9:U9"/>
    <mergeCell ref="Q10:U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7.140625" style="0" customWidth="1"/>
    <col min="2" max="2" width="29.140625" style="0" customWidth="1"/>
    <col min="3" max="3" width="46.421875" style="0" customWidth="1"/>
    <col min="4" max="4" width="12.57421875" style="0" customWidth="1"/>
  </cols>
  <sheetData>
    <row r="1" spans="1:4" ht="12.75" customHeight="1">
      <c r="A1" s="455" t="s">
        <v>452</v>
      </c>
      <c r="B1" s="455"/>
      <c r="C1" s="455"/>
      <c r="D1" s="455"/>
    </row>
    <row r="2" spans="1:4" ht="12.75" customHeight="1">
      <c r="A2" s="455"/>
      <c r="B2" s="455"/>
      <c r="C2" s="455"/>
      <c r="D2" s="455"/>
    </row>
    <row r="3" spans="1:4" ht="13.5" customHeight="1">
      <c r="A3" s="455"/>
      <c r="B3" s="455"/>
      <c r="C3" s="455"/>
      <c r="D3" s="455"/>
    </row>
    <row r="4" spans="1:4" ht="13.5" customHeight="1" thickBot="1">
      <c r="A4" s="441"/>
      <c r="B4" s="441"/>
      <c r="C4" s="441"/>
      <c r="D4" s="441"/>
    </row>
    <row r="5" spans="1:4" ht="13.5" customHeight="1" thickBot="1">
      <c r="A5" s="441"/>
      <c r="B5" s="45" t="s">
        <v>0</v>
      </c>
      <c r="C5" s="132" t="s">
        <v>2</v>
      </c>
      <c r="D5" s="444" t="s">
        <v>65</v>
      </c>
    </row>
    <row r="6" spans="1:4" ht="15.75" thickBot="1">
      <c r="A6" s="95"/>
      <c r="B6" s="150">
        <v>11</v>
      </c>
      <c r="C6" s="442" t="s">
        <v>3</v>
      </c>
      <c r="D6" s="174">
        <v>1.2</v>
      </c>
    </row>
    <row r="7" spans="1:4" ht="15.75" thickBot="1">
      <c r="A7" s="95"/>
      <c r="B7" s="97"/>
      <c r="C7" s="442" t="s">
        <v>5</v>
      </c>
      <c r="D7" s="443">
        <v>40615</v>
      </c>
    </row>
    <row r="8" spans="1:4" ht="15.75" thickBot="1">
      <c r="A8" s="95"/>
      <c r="B8" s="97"/>
      <c r="C8" s="97"/>
      <c r="D8" s="97"/>
    </row>
    <row r="9" spans="1:3" ht="15.75" thickTop="1">
      <c r="A9" s="95"/>
      <c r="B9" s="171" t="s">
        <v>4</v>
      </c>
      <c r="C9" s="183" t="s">
        <v>63</v>
      </c>
    </row>
    <row r="10" spans="1:3" ht="15">
      <c r="A10" s="95"/>
      <c r="B10" s="172" t="s">
        <v>6</v>
      </c>
      <c r="C10" s="184"/>
    </row>
    <row r="11" spans="1:3" ht="15.75" thickBot="1">
      <c r="A11" s="95"/>
      <c r="B11" s="173" t="s">
        <v>7</v>
      </c>
      <c r="C11" s="185" t="s">
        <v>64</v>
      </c>
    </row>
    <row r="12" ht="13.5" thickBot="1"/>
    <row r="13" spans="1:4" ht="15" customHeight="1" thickBot="1">
      <c r="A13" s="521" t="s">
        <v>9</v>
      </c>
      <c r="B13" s="522"/>
      <c r="C13" s="523"/>
      <c r="D13" s="176" t="s">
        <v>13</v>
      </c>
    </row>
    <row r="14" spans="1:4" ht="15" customHeight="1" thickBot="1">
      <c r="A14" s="177" t="s">
        <v>14</v>
      </c>
      <c r="B14" s="178" t="s">
        <v>15</v>
      </c>
      <c r="C14" s="179" t="s">
        <v>20</v>
      </c>
      <c r="D14" s="175" t="s">
        <v>22</v>
      </c>
    </row>
    <row r="15" spans="1:4" ht="15" customHeight="1">
      <c r="A15" s="273">
        <v>1</v>
      </c>
      <c r="B15" s="276" t="s">
        <v>422</v>
      </c>
      <c r="C15" s="281" t="s">
        <v>418</v>
      </c>
      <c r="D15" s="180">
        <v>85.89</v>
      </c>
    </row>
    <row r="16" spans="1:4" ht="15" customHeight="1" thickBot="1">
      <c r="A16" s="275">
        <v>1</v>
      </c>
      <c r="B16" s="277" t="s">
        <v>376</v>
      </c>
      <c r="C16" s="278" t="s">
        <v>417</v>
      </c>
      <c r="D16" s="181"/>
    </row>
    <row r="17" spans="1:4" ht="15" customHeight="1">
      <c r="A17" s="273">
        <v>2</v>
      </c>
      <c r="B17" s="276" t="s">
        <v>421</v>
      </c>
      <c r="C17" s="279" t="s">
        <v>31</v>
      </c>
      <c r="D17" s="182">
        <v>130.01</v>
      </c>
    </row>
    <row r="18" spans="1:4" ht="15" customHeight="1" thickBot="1">
      <c r="A18" s="274">
        <v>2</v>
      </c>
      <c r="B18" s="277" t="s">
        <v>370</v>
      </c>
      <c r="C18" s="278" t="s">
        <v>427</v>
      </c>
      <c r="D18" s="182"/>
    </row>
    <row r="19" spans="1:4" ht="15" customHeight="1">
      <c r="A19" s="275">
        <v>3</v>
      </c>
      <c r="B19" s="280" t="s">
        <v>416</v>
      </c>
      <c r="C19" s="282" t="s">
        <v>418</v>
      </c>
      <c r="D19" s="180">
        <v>151.13</v>
      </c>
    </row>
    <row r="20" spans="1:4" ht="15" customHeight="1" thickBot="1">
      <c r="A20" s="275">
        <v>3</v>
      </c>
      <c r="B20" s="277" t="s">
        <v>415</v>
      </c>
      <c r="C20" s="278" t="s">
        <v>417</v>
      </c>
      <c r="D20" s="181"/>
    </row>
    <row r="21" spans="1:4" ht="15" customHeight="1">
      <c r="A21" s="273">
        <v>4</v>
      </c>
      <c r="B21" s="276" t="s">
        <v>424</v>
      </c>
      <c r="C21" s="279" t="s">
        <v>426</v>
      </c>
      <c r="D21" s="182" t="s">
        <v>330</v>
      </c>
    </row>
    <row r="22" spans="1:4" ht="15" customHeight="1" thickBot="1">
      <c r="A22" s="274">
        <v>4</v>
      </c>
      <c r="B22" s="277" t="s">
        <v>423</v>
      </c>
      <c r="C22" s="278" t="s">
        <v>425</v>
      </c>
      <c r="D22" s="181"/>
    </row>
    <row r="23" spans="1:4" ht="15" customHeight="1">
      <c r="A23" s="275">
        <v>5</v>
      </c>
      <c r="B23" s="276" t="s">
        <v>419</v>
      </c>
      <c r="C23" s="279" t="s">
        <v>420</v>
      </c>
      <c r="D23" s="180">
        <v>205.43</v>
      </c>
    </row>
    <row r="24" spans="1:4" ht="15" customHeight="1" thickBot="1">
      <c r="A24" s="275">
        <v>5</v>
      </c>
      <c r="B24" s="277" t="s">
        <v>387</v>
      </c>
      <c r="C24" s="278" t="s">
        <v>397</v>
      </c>
      <c r="D24" s="181"/>
    </row>
    <row r="25" spans="1:4" ht="15" customHeight="1">
      <c r="A25" s="273" t="s">
        <v>54</v>
      </c>
      <c r="B25" s="280" t="s">
        <v>428</v>
      </c>
      <c r="C25" s="283" t="s">
        <v>430</v>
      </c>
      <c r="D25" s="180">
        <v>169.1</v>
      </c>
    </row>
    <row r="26" spans="1:4" ht="15" customHeight="1" thickBot="1">
      <c r="A26" s="274" t="s">
        <v>54</v>
      </c>
      <c r="B26" s="277" t="s">
        <v>383</v>
      </c>
      <c r="C26" s="278" t="s">
        <v>429</v>
      </c>
      <c r="D26" s="181"/>
    </row>
  </sheetData>
  <sheetProtection/>
  <mergeCells count="2">
    <mergeCell ref="A13:C13"/>
    <mergeCell ref="A1:D3"/>
  </mergeCells>
  <printOptions/>
  <pageMargins left="0" right="0" top="0.3937007874015748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8.28125" style="12" customWidth="1"/>
    <col min="2" max="2" width="21.42187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29.7109375" style="25" customWidth="1"/>
    <col min="8" max="8" width="8.57421875" style="25" customWidth="1"/>
    <col min="9" max="9" width="7.8515625" style="25" customWidth="1"/>
    <col min="10" max="10" width="9.140625" style="25" bestFit="1" customWidth="1"/>
    <col min="11" max="11" width="9.28125" style="25" customWidth="1"/>
    <col min="12" max="12" width="8.28125" style="25" hidden="1" customWidth="1"/>
    <col min="13" max="13" width="8.8515625" style="25" customWidth="1"/>
    <col min="14" max="16384" width="11.421875" style="25" customWidth="1"/>
  </cols>
  <sheetData>
    <row r="1" spans="1:13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.7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5.7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5.75" customHeight="1" thickBot="1">
      <c r="A5" s="441"/>
      <c r="B5" s="45" t="s">
        <v>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1:13" ht="15.75" customHeight="1" thickBot="1">
      <c r="A6" s="34"/>
      <c r="B6" s="46">
        <v>12</v>
      </c>
      <c r="C6" s="48"/>
      <c r="D6" s="48"/>
      <c r="E6" s="48"/>
      <c r="F6" s="48"/>
      <c r="G6" s="119"/>
      <c r="J6" s="132" t="s">
        <v>2</v>
      </c>
      <c r="K6" s="524" t="s">
        <v>39</v>
      </c>
      <c r="L6" s="524"/>
      <c r="M6" s="525"/>
    </row>
    <row r="7" spans="1:13" ht="15.75" thickBot="1">
      <c r="A7" s="34"/>
      <c r="B7" s="31"/>
      <c r="C7" s="31"/>
      <c r="D7" s="31"/>
      <c r="E7" s="31"/>
      <c r="F7" s="31"/>
      <c r="G7" s="31"/>
      <c r="J7" s="133" t="s">
        <v>3</v>
      </c>
      <c r="K7" s="526" t="s">
        <v>450</v>
      </c>
      <c r="L7" s="526"/>
      <c r="M7" s="527"/>
    </row>
    <row r="8" spans="1:13" ht="16.5" thickBot="1" thickTop="1">
      <c r="A8" s="34"/>
      <c r="B8" s="132" t="s">
        <v>4</v>
      </c>
      <c r="C8" s="50"/>
      <c r="D8" s="50"/>
      <c r="E8" s="50"/>
      <c r="F8" s="50"/>
      <c r="G8" s="51">
        <v>300</v>
      </c>
      <c r="J8" s="134" t="s">
        <v>5</v>
      </c>
      <c r="K8" s="528">
        <v>40615</v>
      </c>
      <c r="L8" s="528"/>
      <c r="M8" s="529"/>
    </row>
    <row r="9" spans="1:13" ht="15.75" thickBot="1">
      <c r="A9" s="34"/>
      <c r="B9" s="133" t="s">
        <v>6</v>
      </c>
      <c r="C9" s="52"/>
      <c r="D9" s="52"/>
      <c r="E9" s="52"/>
      <c r="F9" s="52"/>
      <c r="G9" s="53">
        <v>480</v>
      </c>
      <c r="H9" s="120"/>
      <c r="I9" s="12"/>
      <c r="J9" s="460" t="s">
        <v>1</v>
      </c>
      <c r="K9" s="461"/>
      <c r="L9" s="461"/>
      <c r="M9" s="462"/>
    </row>
    <row r="10" spans="1:13" ht="16.5" thickBot="1" thickTop="1">
      <c r="A10" s="34"/>
      <c r="B10" s="134" t="s">
        <v>7</v>
      </c>
      <c r="C10" s="54"/>
      <c r="D10" s="54"/>
      <c r="E10" s="54"/>
      <c r="F10" s="54"/>
      <c r="G10" s="55">
        <f>G9/G8</f>
        <v>1.6</v>
      </c>
      <c r="H10" s="145">
        <f>ROUNDUP(IF(G10&gt;1,(G10-1)*60+60,G10*60),0)</f>
        <v>96</v>
      </c>
      <c r="I10" s="56" t="s">
        <v>8</v>
      </c>
      <c r="J10" s="506"/>
      <c r="K10" s="507"/>
      <c r="L10" s="507"/>
      <c r="M10" s="508"/>
    </row>
    <row r="11" spans="1:13" ht="15.75" thickBot="1">
      <c r="A11" s="95"/>
      <c r="B11" s="31"/>
      <c r="C11" s="31"/>
      <c r="D11" s="31"/>
      <c r="E11" s="31"/>
      <c r="F11" s="31"/>
      <c r="G11" s="31"/>
      <c r="H11" s="30"/>
      <c r="I11" s="30"/>
      <c r="J11" s="509"/>
      <c r="K11" s="510"/>
      <c r="L11" s="510"/>
      <c r="M11" s="511"/>
    </row>
    <row r="12" spans="1:13" ht="15" customHeight="1">
      <c r="A12" s="533" t="s">
        <v>9</v>
      </c>
      <c r="B12" s="534"/>
      <c r="C12" s="534"/>
      <c r="D12" s="534"/>
      <c r="E12" s="534"/>
      <c r="F12" s="534"/>
      <c r="G12" s="535"/>
      <c r="H12" s="533" t="s">
        <v>10</v>
      </c>
      <c r="I12" s="536"/>
      <c r="J12" s="486" t="s">
        <v>12</v>
      </c>
      <c r="K12" s="530" t="s">
        <v>13</v>
      </c>
      <c r="L12" s="531"/>
      <c r="M12" s="532"/>
    </row>
    <row r="13" spans="1:13" ht="15.75" thickBot="1">
      <c r="A13" s="123" t="s">
        <v>14</v>
      </c>
      <c r="B13" s="124" t="s">
        <v>15</v>
      </c>
      <c r="C13" s="124" t="s">
        <v>16</v>
      </c>
      <c r="D13" s="124" t="s">
        <v>17</v>
      </c>
      <c r="E13" s="124" t="s">
        <v>18</v>
      </c>
      <c r="F13" s="125" t="s">
        <v>19</v>
      </c>
      <c r="G13" s="125" t="s">
        <v>20</v>
      </c>
      <c r="H13" s="126" t="s">
        <v>21</v>
      </c>
      <c r="I13" s="125" t="s">
        <v>22</v>
      </c>
      <c r="J13" s="487"/>
      <c r="K13" s="123" t="s">
        <v>23</v>
      </c>
      <c r="L13" s="127"/>
      <c r="M13" s="128" t="s">
        <v>22</v>
      </c>
    </row>
    <row r="14" spans="1:13" s="12" customFormat="1" ht="15" customHeight="1">
      <c r="A14" s="199">
        <v>1</v>
      </c>
      <c r="B14" s="269" t="s">
        <v>399</v>
      </c>
      <c r="C14" s="146"/>
      <c r="D14" s="146"/>
      <c r="E14" s="2"/>
      <c r="F14" s="3"/>
      <c r="G14" s="259" t="s">
        <v>71</v>
      </c>
      <c r="H14" s="260">
        <v>0</v>
      </c>
      <c r="I14" s="261">
        <v>72.59</v>
      </c>
      <c r="J14" s="8">
        <v>0</v>
      </c>
      <c r="K14" s="266">
        <v>0</v>
      </c>
      <c r="L14" s="4">
        <v>72.59</v>
      </c>
      <c r="M14" s="80">
        <f>IF(L14=0,"???",L14)</f>
        <v>72.59</v>
      </c>
    </row>
    <row r="15" spans="1:13" s="12" customFormat="1" ht="15" customHeight="1">
      <c r="A15" s="81">
        <v>1</v>
      </c>
      <c r="B15" s="269" t="s">
        <v>400</v>
      </c>
      <c r="C15" s="129"/>
      <c r="D15" s="129"/>
      <c r="E15" s="14"/>
      <c r="F15" s="15"/>
      <c r="G15" s="259" t="s">
        <v>120</v>
      </c>
      <c r="H15" s="262">
        <v>0</v>
      </c>
      <c r="I15" s="263">
        <v>68</v>
      </c>
      <c r="J15" s="20">
        <v>0</v>
      </c>
      <c r="K15" s="267">
        <v>0</v>
      </c>
      <c r="L15" s="16">
        <v>68</v>
      </c>
      <c r="M15" s="86">
        <f>IF(L15=0,"???",L15)</f>
        <v>68</v>
      </c>
    </row>
    <row r="16" spans="1:13" s="12" customFormat="1" ht="15" customHeight="1" thickBot="1">
      <c r="A16" s="88">
        <v>3</v>
      </c>
      <c r="B16" s="270" t="s">
        <v>401</v>
      </c>
      <c r="C16" s="158"/>
      <c r="D16" s="158"/>
      <c r="E16" s="151"/>
      <c r="F16" s="152"/>
      <c r="G16" s="195" t="s">
        <v>154</v>
      </c>
      <c r="H16" s="264">
        <v>8</v>
      </c>
      <c r="I16" s="265">
        <v>67.78</v>
      </c>
      <c r="J16" s="117">
        <v>0</v>
      </c>
      <c r="K16" s="268">
        <v>8</v>
      </c>
      <c r="L16" s="154">
        <v>67.78</v>
      </c>
      <c r="M16" s="94">
        <f>IF(L16=0,"???",L16)</f>
        <v>67.78</v>
      </c>
    </row>
  </sheetData>
  <sheetProtection/>
  <mergeCells count="10">
    <mergeCell ref="K12:M12"/>
    <mergeCell ref="A12:G12"/>
    <mergeCell ref="H12:I12"/>
    <mergeCell ref="J12:J13"/>
    <mergeCell ref="A1:M3"/>
    <mergeCell ref="J9:M9"/>
    <mergeCell ref="J10:M11"/>
    <mergeCell ref="K6:M6"/>
    <mergeCell ref="K7:M7"/>
    <mergeCell ref="K8:M8"/>
  </mergeCells>
  <printOptions/>
  <pageMargins left="0" right="0" top="0.984251968503937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8.28125" style="12" customWidth="1"/>
    <col min="2" max="2" width="21.42187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29.7109375" style="25" customWidth="1"/>
    <col min="8" max="8" width="8.57421875" style="25" customWidth="1"/>
    <col min="9" max="9" width="7.8515625" style="25" customWidth="1"/>
    <col min="10" max="10" width="9.140625" style="25" bestFit="1" customWidth="1"/>
    <col min="11" max="11" width="9.28125" style="25" customWidth="1"/>
    <col min="12" max="12" width="8.28125" style="25" hidden="1" customWidth="1"/>
    <col min="13" max="13" width="8.8515625" style="25" customWidth="1"/>
    <col min="14" max="16384" width="11.421875" style="25" customWidth="1"/>
  </cols>
  <sheetData>
    <row r="1" spans="1:13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2" ht="20.25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</row>
    <row r="5" spans="1:12" ht="20.25" thickBot="1">
      <c r="A5" s="441"/>
      <c r="B5" s="45" t="s">
        <v>0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</row>
    <row r="6" spans="1:13" ht="15.75" customHeight="1" thickBot="1">
      <c r="A6" s="34"/>
      <c r="B6" s="46">
        <v>17</v>
      </c>
      <c r="C6" s="48"/>
      <c r="D6" s="48"/>
      <c r="E6" s="48"/>
      <c r="F6" s="48"/>
      <c r="G6" s="119"/>
      <c r="J6" s="132" t="s">
        <v>2</v>
      </c>
      <c r="K6" s="524" t="s">
        <v>39</v>
      </c>
      <c r="L6" s="524"/>
      <c r="M6" s="525"/>
    </row>
    <row r="7" spans="1:13" ht="15.75" thickBot="1">
      <c r="A7" s="34"/>
      <c r="B7" s="31"/>
      <c r="C7" s="31"/>
      <c r="D7" s="31"/>
      <c r="E7" s="31"/>
      <c r="F7" s="31"/>
      <c r="G7" s="31"/>
      <c r="J7" s="133" t="s">
        <v>3</v>
      </c>
      <c r="K7" s="526" t="s">
        <v>40</v>
      </c>
      <c r="L7" s="526"/>
      <c r="M7" s="527"/>
    </row>
    <row r="8" spans="1:13" ht="16.5" thickBot="1" thickTop="1">
      <c r="A8" s="34"/>
      <c r="B8" s="132" t="s">
        <v>4</v>
      </c>
      <c r="C8" s="50"/>
      <c r="D8" s="50"/>
      <c r="E8" s="50"/>
      <c r="F8" s="50"/>
      <c r="G8" s="51">
        <v>300</v>
      </c>
      <c r="J8" s="134" t="s">
        <v>5</v>
      </c>
      <c r="K8" s="537">
        <v>40615</v>
      </c>
      <c r="L8" s="537"/>
      <c r="M8" s="538"/>
    </row>
    <row r="9" spans="1:13" ht="15.75" thickBot="1">
      <c r="A9" s="34"/>
      <c r="B9" s="133" t="s">
        <v>6</v>
      </c>
      <c r="C9" s="52"/>
      <c r="D9" s="52"/>
      <c r="E9" s="52"/>
      <c r="F9" s="52"/>
      <c r="G9" s="53">
        <v>470</v>
      </c>
      <c r="H9" s="120"/>
      <c r="I9" s="12"/>
      <c r="J9" s="460" t="s">
        <v>1</v>
      </c>
      <c r="K9" s="461"/>
      <c r="L9" s="461"/>
      <c r="M9" s="462"/>
    </row>
    <row r="10" spans="1:13" ht="16.5" thickBot="1" thickTop="1">
      <c r="A10" s="34"/>
      <c r="B10" s="134" t="s">
        <v>7</v>
      </c>
      <c r="C10" s="54"/>
      <c r="D10" s="54"/>
      <c r="E10" s="54"/>
      <c r="F10" s="54"/>
      <c r="G10" s="55">
        <f>G9/G8</f>
        <v>1.5666666666666667</v>
      </c>
      <c r="H10" s="145">
        <f>ROUNDUP(IF(G10&gt;1,(G10-1)*60+60,G10*60),0)</f>
        <v>94</v>
      </c>
      <c r="I10" s="56" t="s">
        <v>8</v>
      </c>
      <c r="J10" s="506" t="s">
        <v>45</v>
      </c>
      <c r="K10" s="507"/>
      <c r="L10" s="507"/>
      <c r="M10" s="508"/>
    </row>
    <row r="11" spans="1:13" ht="15.75" thickBot="1">
      <c r="A11" s="95"/>
      <c r="B11" s="31"/>
      <c r="C11" s="31"/>
      <c r="D11" s="31"/>
      <c r="E11" s="31"/>
      <c r="F11" s="31"/>
      <c r="G11" s="31"/>
      <c r="H11" s="30"/>
      <c r="I11" s="30"/>
      <c r="J11" s="509"/>
      <c r="K11" s="510"/>
      <c r="L11" s="510"/>
      <c r="M11" s="511"/>
    </row>
    <row r="12" spans="1:13" ht="15" customHeight="1">
      <c r="A12" s="533" t="s">
        <v>9</v>
      </c>
      <c r="B12" s="534"/>
      <c r="C12" s="534"/>
      <c r="D12" s="534"/>
      <c r="E12" s="534"/>
      <c r="F12" s="534"/>
      <c r="G12" s="535"/>
      <c r="H12" s="533" t="s">
        <v>10</v>
      </c>
      <c r="I12" s="536"/>
      <c r="J12" s="486" t="s">
        <v>12</v>
      </c>
      <c r="K12" s="530" t="s">
        <v>13</v>
      </c>
      <c r="L12" s="531"/>
      <c r="M12" s="532"/>
    </row>
    <row r="13" spans="1:13" ht="15.75" thickBot="1">
      <c r="A13" s="123" t="s">
        <v>14</v>
      </c>
      <c r="B13" s="124" t="s">
        <v>15</v>
      </c>
      <c r="C13" s="124" t="s">
        <v>16</v>
      </c>
      <c r="D13" s="124" t="s">
        <v>17</v>
      </c>
      <c r="E13" s="124" t="s">
        <v>18</v>
      </c>
      <c r="F13" s="125" t="s">
        <v>19</v>
      </c>
      <c r="G13" s="125" t="s">
        <v>20</v>
      </c>
      <c r="H13" s="126" t="s">
        <v>21</v>
      </c>
      <c r="I13" s="125" t="s">
        <v>22</v>
      </c>
      <c r="J13" s="487"/>
      <c r="K13" s="123" t="s">
        <v>23</v>
      </c>
      <c r="L13" s="127"/>
      <c r="M13" s="128" t="s">
        <v>22</v>
      </c>
    </row>
    <row r="14" spans="1:13" s="12" customFormat="1" ht="15" customHeight="1">
      <c r="A14" s="199">
        <v>1</v>
      </c>
      <c r="B14" s="272" t="s">
        <v>44</v>
      </c>
      <c r="C14" s="146"/>
      <c r="D14" s="146"/>
      <c r="E14" s="2"/>
      <c r="F14" s="3"/>
      <c r="G14" s="271" t="s">
        <v>407</v>
      </c>
      <c r="H14" s="260">
        <v>0</v>
      </c>
      <c r="I14" s="261">
        <v>69.39</v>
      </c>
      <c r="J14" s="8">
        <v>0</v>
      </c>
      <c r="K14" s="9">
        <v>0</v>
      </c>
      <c r="L14" s="10">
        <v>69.39</v>
      </c>
      <c r="M14" s="11">
        <v>69.39</v>
      </c>
    </row>
    <row r="15" spans="1:13" s="12" customFormat="1" ht="15" customHeight="1">
      <c r="A15" s="81">
        <v>1</v>
      </c>
      <c r="B15" s="269" t="s">
        <v>402</v>
      </c>
      <c r="C15" s="129"/>
      <c r="D15" s="129"/>
      <c r="E15" s="14"/>
      <c r="F15" s="15"/>
      <c r="G15" s="259" t="s">
        <v>408</v>
      </c>
      <c r="H15" s="262">
        <v>0</v>
      </c>
      <c r="I15" s="263">
        <v>69.87</v>
      </c>
      <c r="J15" s="20">
        <v>0</v>
      </c>
      <c r="K15" s="21">
        <v>0</v>
      </c>
      <c r="L15" s="22">
        <v>69.87</v>
      </c>
      <c r="M15" s="23">
        <v>69.87</v>
      </c>
    </row>
    <row r="16" spans="1:13" s="12" customFormat="1" ht="15" customHeight="1">
      <c r="A16" s="81">
        <v>1</v>
      </c>
      <c r="B16" s="269" t="s">
        <v>404</v>
      </c>
      <c r="C16" s="129"/>
      <c r="D16" s="129"/>
      <c r="E16" s="14"/>
      <c r="F16" s="15"/>
      <c r="G16" s="259" t="s">
        <v>410</v>
      </c>
      <c r="H16" s="262">
        <v>0</v>
      </c>
      <c r="I16" s="263">
        <v>61.64</v>
      </c>
      <c r="J16" s="20">
        <v>0</v>
      </c>
      <c r="K16" s="21">
        <v>0</v>
      </c>
      <c r="L16" s="22">
        <v>61.64</v>
      </c>
      <c r="M16" s="23">
        <v>61.64</v>
      </c>
    </row>
    <row r="17" spans="1:13" s="12" customFormat="1" ht="15" customHeight="1">
      <c r="A17" s="81">
        <v>4</v>
      </c>
      <c r="B17" s="269" t="s">
        <v>403</v>
      </c>
      <c r="C17" s="129"/>
      <c r="D17" s="129"/>
      <c r="E17" s="14"/>
      <c r="F17" s="15"/>
      <c r="G17" s="259" t="s">
        <v>409</v>
      </c>
      <c r="H17" s="262">
        <v>4</v>
      </c>
      <c r="I17" s="263">
        <v>70.6</v>
      </c>
      <c r="J17" s="20">
        <v>0</v>
      </c>
      <c r="K17" s="21">
        <v>4</v>
      </c>
      <c r="L17" s="22">
        <v>70.6</v>
      </c>
      <c r="M17" s="23">
        <v>70.6</v>
      </c>
    </row>
    <row r="18" spans="1:13" s="12" customFormat="1" ht="15" customHeight="1">
      <c r="A18" s="81">
        <v>4</v>
      </c>
      <c r="B18" s="269" t="s">
        <v>405</v>
      </c>
      <c r="C18" s="129"/>
      <c r="D18" s="129"/>
      <c r="E18" s="14"/>
      <c r="F18" s="15"/>
      <c r="G18" s="259" t="s">
        <v>411</v>
      </c>
      <c r="H18" s="262">
        <v>4</v>
      </c>
      <c r="I18" s="263">
        <v>70.65</v>
      </c>
      <c r="J18" s="20">
        <v>0</v>
      </c>
      <c r="K18" s="21">
        <v>4</v>
      </c>
      <c r="L18" s="22">
        <v>70.65</v>
      </c>
      <c r="M18" s="23">
        <v>70.65</v>
      </c>
    </row>
    <row r="19" spans="1:13" s="12" customFormat="1" ht="15" customHeight="1" thickBot="1">
      <c r="A19" s="88">
        <v>4</v>
      </c>
      <c r="B19" s="270" t="s">
        <v>406</v>
      </c>
      <c r="C19" s="158"/>
      <c r="D19" s="158"/>
      <c r="E19" s="151"/>
      <c r="F19" s="152"/>
      <c r="G19" s="195" t="s">
        <v>412</v>
      </c>
      <c r="H19" s="264">
        <v>4</v>
      </c>
      <c r="I19" s="265">
        <v>61.74</v>
      </c>
      <c r="J19" s="117">
        <v>0</v>
      </c>
      <c r="K19" s="118">
        <v>4</v>
      </c>
      <c r="L19" s="93">
        <v>61.74</v>
      </c>
      <c r="M19" s="157">
        <v>61.74</v>
      </c>
    </row>
  </sheetData>
  <sheetProtection/>
  <mergeCells count="10">
    <mergeCell ref="K12:M12"/>
    <mergeCell ref="A12:G12"/>
    <mergeCell ref="H12:I12"/>
    <mergeCell ref="J12:J13"/>
    <mergeCell ref="A1:M3"/>
    <mergeCell ref="J9:M9"/>
    <mergeCell ref="J10:M11"/>
    <mergeCell ref="K6:M6"/>
    <mergeCell ref="K7:M7"/>
    <mergeCell ref="K8:M8"/>
  </mergeCells>
  <printOptions/>
  <pageMargins left="0" right="0" top="0.3937007874015748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1" width="8.140625" style="12" customWidth="1"/>
    <col min="2" max="2" width="22.00390625" style="25" customWidth="1"/>
    <col min="3" max="3" width="6.57421875" style="25" hidden="1" customWidth="1"/>
    <col min="4" max="4" width="3.57421875" style="25" hidden="1" customWidth="1"/>
    <col min="5" max="5" width="4.8515625" style="25" hidden="1" customWidth="1"/>
    <col min="6" max="6" width="6.8515625" style="25" hidden="1" customWidth="1"/>
    <col min="7" max="7" width="30.28125" style="25" customWidth="1"/>
    <col min="8" max="8" width="8.28125" style="25" customWidth="1"/>
    <col min="9" max="9" width="9.140625" style="25" bestFit="1" customWidth="1"/>
    <col min="10" max="12" width="8.140625" style="25" hidden="1" customWidth="1"/>
    <col min="13" max="13" width="8.28125" style="25" customWidth="1"/>
    <col min="14" max="14" width="8.8515625" style="25" customWidth="1"/>
    <col min="15" max="15" width="8.28125" style="25" hidden="1" customWidth="1"/>
    <col min="16" max="16" width="7.8515625" style="25" customWidth="1"/>
    <col min="17" max="16384" width="11.421875" style="25" customWidth="1"/>
  </cols>
  <sheetData>
    <row r="1" spans="1:16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</row>
    <row r="3" spans="1:16" ht="1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</row>
    <row r="4" spans="1:16" ht="26.2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</row>
    <row r="5" spans="1:13" ht="15.75" customHeight="1" thickBot="1">
      <c r="A5" s="34"/>
      <c r="B5" s="45" t="s">
        <v>0</v>
      </c>
      <c r="G5" s="26"/>
      <c r="L5" s="12"/>
      <c r="M5" s="34"/>
    </row>
    <row r="6" spans="1:16" ht="15.75" customHeight="1" thickBot="1">
      <c r="A6" s="34"/>
      <c r="B6" s="46">
        <v>18</v>
      </c>
      <c r="C6" s="48"/>
      <c r="D6" s="48"/>
      <c r="E6" s="48"/>
      <c r="F6" s="48"/>
      <c r="G6" s="119"/>
      <c r="L6" s="47"/>
      <c r="M6" s="132" t="s">
        <v>2</v>
      </c>
      <c r="N6" s="524" t="s">
        <v>39</v>
      </c>
      <c r="O6" s="524"/>
      <c r="P6" s="525"/>
    </row>
    <row r="7" spans="1:16" ht="15.75" thickBot="1">
      <c r="A7" s="34"/>
      <c r="B7" s="31"/>
      <c r="C7" s="31"/>
      <c r="D7" s="31"/>
      <c r="E7" s="31"/>
      <c r="F7" s="31"/>
      <c r="G7" s="31"/>
      <c r="L7" s="47"/>
      <c r="M7" s="133" t="s">
        <v>3</v>
      </c>
      <c r="N7" s="526" t="s">
        <v>41</v>
      </c>
      <c r="O7" s="526"/>
      <c r="P7" s="527"/>
    </row>
    <row r="8" spans="1:16" ht="16.5" thickBot="1" thickTop="1">
      <c r="A8" s="34"/>
      <c r="B8" s="132" t="s">
        <v>4</v>
      </c>
      <c r="C8" s="50"/>
      <c r="D8" s="50"/>
      <c r="E8" s="50"/>
      <c r="F8" s="50"/>
      <c r="G8" s="51">
        <v>300</v>
      </c>
      <c r="L8" s="47"/>
      <c r="M8" s="134" t="s">
        <v>5</v>
      </c>
      <c r="N8" s="537">
        <v>40615</v>
      </c>
      <c r="O8" s="537"/>
      <c r="P8" s="538"/>
    </row>
    <row r="9" spans="1:16" ht="15.75" thickBot="1">
      <c r="A9" s="34"/>
      <c r="B9" s="133" t="s">
        <v>6</v>
      </c>
      <c r="C9" s="52"/>
      <c r="D9" s="52"/>
      <c r="E9" s="52"/>
      <c r="F9" s="52"/>
      <c r="G9" s="53">
        <v>470</v>
      </c>
      <c r="H9" s="120"/>
      <c r="I9" s="12"/>
      <c r="J9" s="49"/>
      <c r="K9" s="49"/>
      <c r="M9" s="460" t="s">
        <v>1</v>
      </c>
      <c r="N9" s="461"/>
      <c r="O9" s="461"/>
      <c r="P9" s="462"/>
    </row>
    <row r="10" spans="1:16" ht="16.5" thickBot="1" thickTop="1">
      <c r="A10" s="34"/>
      <c r="B10" s="134" t="s">
        <v>7</v>
      </c>
      <c r="C10" s="54"/>
      <c r="D10" s="54"/>
      <c r="E10" s="54"/>
      <c r="F10" s="54"/>
      <c r="G10" s="55">
        <f>G9/G8</f>
        <v>1.5666666666666667</v>
      </c>
      <c r="H10" s="145">
        <f>ROUNDUP(IF(G10&gt;1,(G10-1)*60+60,G10*60),0)</f>
        <v>94</v>
      </c>
      <c r="I10" s="56" t="s">
        <v>8</v>
      </c>
      <c r="J10" s="30"/>
      <c r="K10" s="30"/>
      <c r="L10" s="30"/>
      <c r="M10" s="506" t="s">
        <v>47</v>
      </c>
      <c r="N10" s="507"/>
      <c r="O10" s="507"/>
      <c r="P10" s="508"/>
    </row>
    <row r="11" spans="1:16" ht="15.75" thickBot="1">
      <c r="A11" s="95"/>
      <c r="B11" s="31"/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509"/>
      <c r="N11" s="510"/>
      <c r="O11" s="510"/>
      <c r="P11" s="511"/>
    </row>
    <row r="12" spans="1:16" ht="15" customHeight="1">
      <c r="A12" s="533" t="s">
        <v>9</v>
      </c>
      <c r="B12" s="534"/>
      <c r="C12" s="534"/>
      <c r="D12" s="534"/>
      <c r="E12" s="534"/>
      <c r="F12" s="534"/>
      <c r="G12" s="535"/>
      <c r="H12" s="533" t="s">
        <v>10</v>
      </c>
      <c r="I12" s="536"/>
      <c r="J12" s="121"/>
      <c r="K12" s="519" t="s">
        <v>11</v>
      </c>
      <c r="L12" s="122"/>
      <c r="M12" s="486" t="s">
        <v>12</v>
      </c>
      <c r="N12" s="530" t="s">
        <v>13</v>
      </c>
      <c r="O12" s="531"/>
      <c r="P12" s="532"/>
    </row>
    <row r="13" spans="1:16" ht="15.75" thickBot="1">
      <c r="A13" s="123" t="s">
        <v>14</v>
      </c>
      <c r="B13" s="124" t="s">
        <v>15</v>
      </c>
      <c r="C13" s="124" t="s">
        <v>16</v>
      </c>
      <c r="D13" s="124" t="s">
        <v>17</v>
      </c>
      <c r="E13" s="124" t="s">
        <v>18</v>
      </c>
      <c r="F13" s="125" t="s">
        <v>19</v>
      </c>
      <c r="G13" s="125" t="s">
        <v>20</v>
      </c>
      <c r="H13" s="126" t="s">
        <v>21</v>
      </c>
      <c r="I13" s="125" t="s">
        <v>22</v>
      </c>
      <c r="J13" s="126"/>
      <c r="K13" s="520"/>
      <c r="L13" s="127"/>
      <c r="M13" s="487"/>
      <c r="N13" s="123" t="s">
        <v>23</v>
      </c>
      <c r="O13" s="127"/>
      <c r="P13" s="128" t="s">
        <v>22</v>
      </c>
    </row>
    <row r="14" spans="1:16" s="12" customFormat="1" ht="15" customHeight="1">
      <c r="A14" s="1">
        <v>1</v>
      </c>
      <c r="B14" s="258" t="s">
        <v>44</v>
      </c>
      <c r="C14" s="146"/>
      <c r="D14" s="146"/>
      <c r="E14" s="2"/>
      <c r="F14" s="3"/>
      <c r="G14" s="259" t="s">
        <v>413</v>
      </c>
      <c r="H14" s="260">
        <v>0</v>
      </c>
      <c r="I14" s="261">
        <v>72.89</v>
      </c>
      <c r="J14" s="5">
        <v>0</v>
      </c>
      <c r="K14" s="6">
        <v>86</v>
      </c>
      <c r="L14" s="7">
        <v>0</v>
      </c>
      <c r="M14" s="8">
        <v>0</v>
      </c>
      <c r="N14" s="9">
        <v>0</v>
      </c>
      <c r="O14" s="10">
        <v>72.89</v>
      </c>
      <c r="P14" s="11">
        <v>72.89</v>
      </c>
    </row>
    <row r="15" spans="1:16" s="12" customFormat="1" ht="15" customHeight="1" thickBot="1">
      <c r="A15" s="24">
        <v>1</v>
      </c>
      <c r="B15" s="194" t="s">
        <v>44</v>
      </c>
      <c r="C15" s="158"/>
      <c r="D15" s="158"/>
      <c r="E15" s="151"/>
      <c r="F15" s="152"/>
      <c r="G15" s="195" t="s">
        <v>414</v>
      </c>
      <c r="H15" s="264">
        <v>0</v>
      </c>
      <c r="I15" s="265">
        <v>70.43</v>
      </c>
      <c r="J15" s="87">
        <v>0</v>
      </c>
      <c r="K15" s="155">
        <v>86</v>
      </c>
      <c r="L15" s="156">
        <v>0</v>
      </c>
      <c r="M15" s="117">
        <v>0</v>
      </c>
      <c r="N15" s="118">
        <v>0</v>
      </c>
      <c r="O15" s="93">
        <v>70.43</v>
      </c>
      <c r="P15" s="157">
        <v>70.43</v>
      </c>
    </row>
  </sheetData>
  <sheetProtection/>
  <mergeCells count="11">
    <mergeCell ref="N8:P8"/>
    <mergeCell ref="M9:P9"/>
    <mergeCell ref="N6:P6"/>
    <mergeCell ref="A1:P3"/>
    <mergeCell ref="M10:P11"/>
    <mergeCell ref="A12:G12"/>
    <mergeCell ref="H12:I12"/>
    <mergeCell ref="K12:K13"/>
    <mergeCell ref="M12:M13"/>
    <mergeCell ref="N12:P12"/>
    <mergeCell ref="N7:P7"/>
  </mergeCells>
  <printOptions/>
  <pageMargins left="0" right="0" top="0.3937007874015748" bottom="0.98425196850393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5.28125" style="25" customWidth="1"/>
    <col min="2" max="2" width="21.57421875" style="25" customWidth="1"/>
    <col min="3" max="3" width="5.28125" style="25" hidden="1" customWidth="1"/>
    <col min="4" max="4" width="4.00390625" style="25" hidden="1" customWidth="1"/>
    <col min="5" max="5" width="3.57421875" style="25" hidden="1" customWidth="1"/>
    <col min="6" max="6" width="5.57421875" style="25" hidden="1" customWidth="1"/>
    <col min="7" max="7" width="29.7109375" style="25" customWidth="1"/>
    <col min="8" max="8" width="10.7109375" style="25" hidden="1" customWidth="1"/>
    <col min="9" max="9" width="6.7109375" style="25" hidden="1" customWidth="1"/>
    <col min="10" max="20" width="0" style="25" hidden="1" customWidth="1"/>
    <col min="21" max="21" width="10.421875" style="25" customWidth="1"/>
    <col min="22" max="22" width="8.57421875" style="25" customWidth="1"/>
    <col min="23" max="25" width="11.421875" style="25" hidden="1" customWidth="1"/>
    <col min="26" max="26" width="9.28125" style="25" customWidth="1"/>
    <col min="27" max="27" width="8.421875" style="25" customWidth="1"/>
    <col min="28" max="28" width="0" style="25" hidden="1" customWidth="1"/>
    <col min="29" max="29" width="9.28125" style="25" customWidth="1"/>
    <col min="30" max="16384" width="11.421875" style="25" customWidth="1"/>
  </cols>
  <sheetData>
    <row r="1" spans="1:29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</row>
    <row r="2" spans="1:29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</row>
    <row r="3" spans="1:29" ht="15.7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</row>
    <row r="4" spans="1:29" ht="24.7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</row>
    <row r="5" spans="1:29" ht="15" customHeight="1">
      <c r="A5" s="95"/>
      <c r="B5" s="45" t="s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132" t="s">
        <v>2</v>
      </c>
      <c r="V5" s="524" t="s">
        <v>38</v>
      </c>
      <c r="W5" s="524"/>
      <c r="X5" s="524"/>
      <c r="Y5" s="524"/>
      <c r="Z5" s="524"/>
      <c r="AA5" s="525"/>
      <c r="AB5" s="29"/>
      <c r="AC5" s="29"/>
    </row>
    <row r="6" spans="1:29" ht="15.75" customHeight="1" thickBot="1">
      <c r="A6" s="95"/>
      <c r="B6" s="46">
        <v>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133" t="s">
        <v>3</v>
      </c>
      <c r="V6" s="544">
        <v>1.35</v>
      </c>
      <c r="W6" s="544"/>
      <c r="X6" s="544"/>
      <c r="Y6" s="544"/>
      <c r="Z6" s="544"/>
      <c r="AA6" s="545"/>
      <c r="AB6" s="29"/>
      <c r="AC6" s="29"/>
    </row>
    <row r="7" spans="1:29" ht="15.75" thickBot="1">
      <c r="A7" s="95"/>
      <c r="B7" s="97"/>
      <c r="C7" s="97"/>
      <c r="D7" s="97"/>
      <c r="E7" s="97"/>
      <c r="F7" s="9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34" t="s">
        <v>5</v>
      </c>
      <c r="V7" s="546">
        <v>40614</v>
      </c>
      <c r="W7" s="546"/>
      <c r="X7" s="546"/>
      <c r="Y7" s="546"/>
      <c r="Z7" s="546"/>
      <c r="AA7" s="547"/>
      <c r="AB7" s="48"/>
      <c r="AC7" s="29"/>
    </row>
    <row r="8" spans="1:29" ht="15.75" customHeight="1" thickBot="1">
      <c r="A8" s="95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141"/>
      <c r="V8" s="98"/>
      <c r="W8" s="47"/>
      <c r="X8" s="47"/>
      <c r="Y8" s="47"/>
      <c r="Z8" s="47"/>
      <c r="AA8" s="48"/>
      <c r="AB8" s="48"/>
      <c r="AC8" s="48"/>
    </row>
    <row r="9" spans="1:29" ht="15.75" customHeight="1" thickBot="1" thickTop="1">
      <c r="A9" s="95"/>
      <c r="B9" s="132" t="s">
        <v>4</v>
      </c>
      <c r="C9" s="50"/>
      <c r="D9" s="50"/>
      <c r="E9" s="50"/>
      <c r="F9" s="50"/>
      <c r="G9" s="51">
        <v>350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42"/>
      <c r="V9" s="99"/>
      <c r="W9" s="28"/>
      <c r="X9" s="460" t="s">
        <v>1</v>
      </c>
      <c r="Y9" s="461"/>
      <c r="Z9" s="461"/>
      <c r="AA9" s="461"/>
      <c r="AB9" s="461"/>
      <c r="AC9" s="462"/>
    </row>
    <row r="10" spans="1:29" ht="15.75" customHeight="1">
      <c r="A10" s="95"/>
      <c r="B10" s="133" t="s">
        <v>6</v>
      </c>
      <c r="C10" s="52"/>
      <c r="D10" s="52"/>
      <c r="E10" s="52"/>
      <c r="F10" s="52"/>
      <c r="G10" s="53">
        <v>470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28"/>
      <c r="V10" s="28"/>
      <c r="W10" s="48"/>
      <c r="X10" s="506" t="s">
        <v>45</v>
      </c>
      <c r="Y10" s="507"/>
      <c r="Z10" s="507"/>
      <c r="AA10" s="507"/>
      <c r="AB10" s="507"/>
      <c r="AC10" s="508"/>
    </row>
    <row r="11" spans="1:29" ht="15.75" customHeight="1" thickBot="1">
      <c r="A11" s="95"/>
      <c r="B11" s="134" t="s">
        <v>7</v>
      </c>
      <c r="C11" s="54"/>
      <c r="D11" s="54"/>
      <c r="E11" s="54"/>
      <c r="F11" s="54"/>
      <c r="G11" s="55">
        <f>G10/G9</f>
        <v>1.3428571428571427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43">
        <f>ROUNDUP(IF(G11&gt;1,(G11-1)*60+60,G11*60),0)</f>
        <v>81</v>
      </c>
      <c r="V11" s="144" t="s">
        <v>8</v>
      </c>
      <c r="W11" s="47"/>
      <c r="X11" s="509"/>
      <c r="Y11" s="510"/>
      <c r="Z11" s="510"/>
      <c r="AA11" s="510"/>
      <c r="AB11" s="510"/>
      <c r="AC11" s="511"/>
    </row>
    <row r="12" spans="1:29" ht="15.75" thickBot="1">
      <c r="A12" s="9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47"/>
      <c r="V12" s="47"/>
      <c r="W12" s="47"/>
      <c r="X12" s="47"/>
      <c r="Y12" s="47"/>
      <c r="Z12" s="47"/>
      <c r="AA12" s="48"/>
      <c r="AB12" s="48"/>
      <c r="AC12" s="29"/>
    </row>
    <row r="13" spans="1:29" ht="15" customHeight="1">
      <c r="A13" s="477" t="s">
        <v>9</v>
      </c>
      <c r="B13" s="478"/>
      <c r="C13" s="478"/>
      <c r="D13" s="478"/>
      <c r="E13" s="478"/>
      <c r="F13" s="478"/>
      <c r="G13" s="539"/>
      <c r="H13" s="540">
        <v>1</v>
      </c>
      <c r="I13" s="542">
        <v>2</v>
      </c>
      <c r="J13" s="542">
        <v>3</v>
      </c>
      <c r="K13" s="542" t="s">
        <v>56</v>
      </c>
      <c r="L13" s="542" t="s">
        <v>57</v>
      </c>
      <c r="M13" s="542" t="s">
        <v>58</v>
      </c>
      <c r="N13" s="542">
        <v>5</v>
      </c>
      <c r="O13" s="542">
        <v>6</v>
      </c>
      <c r="P13" s="542">
        <v>7</v>
      </c>
      <c r="Q13" s="542">
        <v>8</v>
      </c>
      <c r="R13" s="542">
        <v>9</v>
      </c>
      <c r="S13" s="542" t="s">
        <v>59</v>
      </c>
      <c r="T13" s="542" t="s">
        <v>60</v>
      </c>
      <c r="U13" s="551" t="s">
        <v>10</v>
      </c>
      <c r="V13" s="552"/>
      <c r="W13" s="100"/>
      <c r="X13" s="519" t="s">
        <v>11</v>
      </c>
      <c r="Y13" s="101"/>
      <c r="Z13" s="486" t="s">
        <v>12</v>
      </c>
      <c r="AA13" s="548" t="s">
        <v>13</v>
      </c>
      <c r="AB13" s="549"/>
      <c r="AC13" s="550"/>
    </row>
    <row r="14" spans="1:29" ht="15.75" thickBot="1">
      <c r="A14" s="57" t="s">
        <v>14</v>
      </c>
      <c r="B14" s="58" t="s">
        <v>15</v>
      </c>
      <c r="C14" s="58" t="s">
        <v>16</v>
      </c>
      <c r="D14" s="58" t="s">
        <v>17</v>
      </c>
      <c r="E14" s="58" t="s">
        <v>18</v>
      </c>
      <c r="F14" s="58" t="s">
        <v>19</v>
      </c>
      <c r="G14" s="102" t="s">
        <v>20</v>
      </c>
      <c r="H14" s="541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103" t="s">
        <v>21</v>
      </c>
      <c r="V14" s="104" t="s">
        <v>22</v>
      </c>
      <c r="W14" s="105"/>
      <c r="X14" s="520"/>
      <c r="Y14" s="106"/>
      <c r="Z14" s="487"/>
      <c r="AA14" s="107" t="s">
        <v>23</v>
      </c>
      <c r="AB14" s="108"/>
      <c r="AC14" s="109" t="s">
        <v>22</v>
      </c>
    </row>
    <row r="15" spans="1:29" s="29" customFormat="1" ht="15" customHeight="1" thickBot="1">
      <c r="A15" s="159">
        <v>1</v>
      </c>
      <c r="B15" s="162" t="s">
        <v>85</v>
      </c>
      <c r="C15" s="135"/>
      <c r="D15" s="135"/>
      <c r="E15" s="135"/>
      <c r="F15" s="135"/>
      <c r="G15" s="136" t="s">
        <v>86</v>
      </c>
      <c r="H15" s="161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218"/>
      <c r="U15" s="205">
        <v>0</v>
      </c>
      <c r="V15" s="206">
        <v>57.23</v>
      </c>
      <c r="W15" s="110">
        <f aca="true" t="shared" si="0" ref="W15:W57">IF(V15&gt;X15,V15-X15,0)</f>
        <v>0</v>
      </c>
      <c r="X15" s="111">
        <f>$U$11</f>
        <v>81</v>
      </c>
      <c r="Y15" s="112">
        <f aca="true" t="shared" si="1" ref="Y15:Y57">ROUNDUP(W15,0)</f>
        <v>0</v>
      </c>
      <c r="Z15" s="113">
        <f aca="true" t="shared" si="2" ref="Z15:Z78">ROUNDUP(Y15/4,0)</f>
        <v>0</v>
      </c>
      <c r="AA15" s="114">
        <f aca="true" t="shared" si="3" ref="AA15:AA57">IF(U15="E","ELIM.",IF(U15="NP","NO PRES.",Z15+U15))</f>
        <v>0</v>
      </c>
      <c r="AB15" s="115">
        <f aca="true" t="shared" si="4" ref="AB15:AB57">IF(AA15="ELIM.","ELIM.",IF(AA15="NO PRES.","NO PRES.",V15))</f>
        <v>57.23</v>
      </c>
      <c r="AC15" s="116">
        <f aca="true" t="shared" si="5" ref="AC15:AC78">IF(AB15=0,"???",AB15)</f>
        <v>57.23</v>
      </c>
    </row>
    <row r="16" spans="1:29" s="29" customFormat="1" ht="15" customHeight="1" thickBot="1">
      <c r="A16" s="160">
        <v>2</v>
      </c>
      <c r="B16" s="163" t="s">
        <v>72</v>
      </c>
      <c r="C16" s="137"/>
      <c r="D16" s="137"/>
      <c r="E16" s="137"/>
      <c r="F16" s="137"/>
      <c r="G16" s="138" t="s">
        <v>73</v>
      </c>
      <c r="H16" s="161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218"/>
      <c r="U16" s="200">
        <v>0</v>
      </c>
      <c r="V16" s="201">
        <v>58.71</v>
      </c>
      <c r="W16" s="60">
        <f t="shared" si="0"/>
        <v>0</v>
      </c>
      <c r="X16" s="111">
        <f aca="true" t="shared" si="6" ref="X16:X57">$U$11</f>
        <v>81</v>
      </c>
      <c r="Y16" s="62">
        <f t="shared" si="1"/>
        <v>0</v>
      </c>
      <c r="Z16" s="20">
        <f t="shared" si="2"/>
        <v>0</v>
      </c>
      <c r="AA16" s="21">
        <f t="shared" si="3"/>
        <v>0</v>
      </c>
      <c r="AB16" s="83">
        <f t="shared" si="4"/>
        <v>58.71</v>
      </c>
      <c r="AC16" s="86">
        <f t="shared" si="5"/>
        <v>58.71</v>
      </c>
    </row>
    <row r="17" spans="1:29" s="29" customFormat="1" ht="15" customHeight="1" thickBot="1">
      <c r="A17" s="160">
        <v>3</v>
      </c>
      <c r="B17" s="163" t="s">
        <v>331</v>
      </c>
      <c r="C17" s="137"/>
      <c r="D17" s="137"/>
      <c r="E17" s="137"/>
      <c r="F17" s="137"/>
      <c r="G17" s="138" t="s">
        <v>283</v>
      </c>
      <c r="H17" s="161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218"/>
      <c r="U17" s="200">
        <v>0</v>
      </c>
      <c r="V17" s="201">
        <v>60.05</v>
      </c>
      <c r="W17" s="60">
        <f t="shared" si="0"/>
        <v>0</v>
      </c>
      <c r="X17" s="111">
        <f t="shared" si="6"/>
        <v>81</v>
      </c>
      <c r="Y17" s="62">
        <f t="shared" si="1"/>
        <v>0</v>
      </c>
      <c r="Z17" s="20">
        <f t="shared" si="2"/>
        <v>0</v>
      </c>
      <c r="AA17" s="21">
        <f t="shared" si="3"/>
        <v>0</v>
      </c>
      <c r="AB17" s="83">
        <f t="shared" si="4"/>
        <v>60.05</v>
      </c>
      <c r="AC17" s="86">
        <f t="shared" si="5"/>
        <v>60.05</v>
      </c>
    </row>
    <row r="18" spans="1:29" s="29" customFormat="1" ht="15" customHeight="1" thickBot="1">
      <c r="A18" s="160">
        <v>4</v>
      </c>
      <c r="B18" s="163" t="s">
        <v>77</v>
      </c>
      <c r="C18" s="137"/>
      <c r="D18" s="137"/>
      <c r="E18" s="137"/>
      <c r="F18" s="137"/>
      <c r="G18" s="138" t="s">
        <v>76</v>
      </c>
      <c r="H18" s="161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218"/>
      <c r="U18" s="200">
        <v>0</v>
      </c>
      <c r="V18" s="201">
        <v>60.24</v>
      </c>
      <c r="W18" s="60">
        <f t="shared" si="0"/>
        <v>0</v>
      </c>
      <c r="X18" s="111">
        <f t="shared" si="6"/>
        <v>81</v>
      </c>
      <c r="Y18" s="62">
        <f t="shared" si="1"/>
        <v>0</v>
      </c>
      <c r="Z18" s="20">
        <f t="shared" si="2"/>
        <v>0</v>
      </c>
      <c r="AA18" s="21">
        <f t="shared" si="3"/>
        <v>0</v>
      </c>
      <c r="AB18" s="83">
        <f t="shared" si="4"/>
        <v>60.24</v>
      </c>
      <c r="AC18" s="86">
        <f t="shared" si="5"/>
        <v>60.24</v>
      </c>
    </row>
    <row r="19" spans="1:29" s="29" customFormat="1" ht="15" customHeight="1" thickBot="1">
      <c r="A19" s="160">
        <v>5</v>
      </c>
      <c r="B19" s="163" t="s">
        <v>113</v>
      </c>
      <c r="C19" s="137"/>
      <c r="D19" s="137"/>
      <c r="E19" s="137"/>
      <c r="F19" s="137"/>
      <c r="G19" s="138" t="s">
        <v>114</v>
      </c>
      <c r="H19" s="161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218"/>
      <c r="U19" s="200">
        <v>0</v>
      </c>
      <c r="V19" s="201">
        <v>61.36</v>
      </c>
      <c r="W19" s="60">
        <f t="shared" si="0"/>
        <v>0</v>
      </c>
      <c r="X19" s="111">
        <f t="shared" si="6"/>
        <v>81</v>
      </c>
      <c r="Y19" s="62">
        <f t="shared" si="1"/>
        <v>0</v>
      </c>
      <c r="Z19" s="20">
        <f t="shared" si="2"/>
        <v>0</v>
      </c>
      <c r="AA19" s="21">
        <f t="shared" si="3"/>
        <v>0</v>
      </c>
      <c r="AB19" s="83">
        <f t="shared" si="4"/>
        <v>61.36</v>
      </c>
      <c r="AC19" s="86">
        <f t="shared" si="5"/>
        <v>61.36</v>
      </c>
    </row>
    <row r="20" spans="1:29" s="29" customFormat="1" ht="15" customHeight="1" thickBot="1">
      <c r="A20" s="160">
        <v>6</v>
      </c>
      <c r="B20" s="163" t="s">
        <v>80</v>
      </c>
      <c r="C20" s="137"/>
      <c r="D20" s="137"/>
      <c r="E20" s="137"/>
      <c r="F20" s="137"/>
      <c r="G20" s="138" t="s">
        <v>81</v>
      </c>
      <c r="H20" s="161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218"/>
      <c r="U20" s="200">
        <v>0</v>
      </c>
      <c r="V20" s="201">
        <v>61.92</v>
      </c>
      <c r="W20" s="60">
        <f t="shared" si="0"/>
        <v>0</v>
      </c>
      <c r="X20" s="111">
        <f t="shared" si="6"/>
        <v>81</v>
      </c>
      <c r="Y20" s="62">
        <f t="shared" si="1"/>
        <v>0</v>
      </c>
      <c r="Z20" s="20">
        <f t="shared" si="2"/>
        <v>0</v>
      </c>
      <c r="AA20" s="21">
        <f t="shared" si="3"/>
        <v>0</v>
      </c>
      <c r="AB20" s="83">
        <f t="shared" si="4"/>
        <v>61.92</v>
      </c>
      <c r="AC20" s="86">
        <f t="shared" si="5"/>
        <v>61.92</v>
      </c>
    </row>
    <row r="21" spans="1:29" s="29" customFormat="1" ht="15" customHeight="1" thickBot="1">
      <c r="A21" s="160">
        <v>7</v>
      </c>
      <c r="B21" s="163" t="s">
        <v>332</v>
      </c>
      <c r="C21" s="137"/>
      <c r="D21" s="137"/>
      <c r="E21" s="137"/>
      <c r="F21" s="137"/>
      <c r="G21" s="138" t="s">
        <v>351</v>
      </c>
      <c r="H21" s="161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218"/>
      <c r="U21" s="200">
        <v>0</v>
      </c>
      <c r="V21" s="201">
        <v>62.03</v>
      </c>
      <c r="W21" s="60">
        <f t="shared" si="0"/>
        <v>0</v>
      </c>
      <c r="X21" s="111">
        <f t="shared" si="6"/>
        <v>81</v>
      </c>
      <c r="Y21" s="62">
        <f t="shared" si="1"/>
        <v>0</v>
      </c>
      <c r="Z21" s="20">
        <f t="shared" si="2"/>
        <v>0</v>
      </c>
      <c r="AA21" s="21">
        <f t="shared" si="3"/>
        <v>0</v>
      </c>
      <c r="AB21" s="83">
        <f t="shared" si="4"/>
        <v>62.03</v>
      </c>
      <c r="AC21" s="86">
        <f t="shared" si="5"/>
        <v>62.03</v>
      </c>
    </row>
    <row r="22" spans="1:29" s="29" customFormat="1" ht="15" customHeight="1" thickBot="1">
      <c r="A22" s="160">
        <v>8</v>
      </c>
      <c r="B22" s="163" t="s">
        <v>74</v>
      </c>
      <c r="C22" s="137"/>
      <c r="D22" s="137"/>
      <c r="E22" s="137"/>
      <c r="F22" s="137"/>
      <c r="G22" s="138" t="s">
        <v>73</v>
      </c>
      <c r="H22" s="161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218"/>
      <c r="U22" s="200">
        <v>0</v>
      </c>
      <c r="V22" s="201">
        <v>62.25</v>
      </c>
      <c r="W22" s="60">
        <f t="shared" si="0"/>
        <v>0</v>
      </c>
      <c r="X22" s="111">
        <f t="shared" si="6"/>
        <v>81</v>
      </c>
      <c r="Y22" s="62">
        <f t="shared" si="1"/>
        <v>0</v>
      </c>
      <c r="Z22" s="20">
        <f t="shared" si="2"/>
        <v>0</v>
      </c>
      <c r="AA22" s="21">
        <f t="shared" si="3"/>
        <v>0</v>
      </c>
      <c r="AB22" s="83">
        <f t="shared" si="4"/>
        <v>62.25</v>
      </c>
      <c r="AC22" s="86">
        <f t="shared" si="5"/>
        <v>62.25</v>
      </c>
    </row>
    <row r="23" spans="1:29" s="29" customFormat="1" ht="15" customHeight="1" thickBot="1">
      <c r="A23" s="160">
        <v>9</v>
      </c>
      <c r="B23" s="163" t="s">
        <v>78</v>
      </c>
      <c r="C23" s="137"/>
      <c r="D23" s="137"/>
      <c r="E23" s="137"/>
      <c r="F23" s="137"/>
      <c r="G23" s="138" t="s">
        <v>79</v>
      </c>
      <c r="H23" s="161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18"/>
      <c r="U23" s="200">
        <v>0</v>
      </c>
      <c r="V23" s="201">
        <v>62.4</v>
      </c>
      <c r="W23" s="60">
        <f t="shared" si="0"/>
        <v>0</v>
      </c>
      <c r="X23" s="111">
        <f t="shared" si="6"/>
        <v>81</v>
      </c>
      <c r="Y23" s="62">
        <f t="shared" si="1"/>
        <v>0</v>
      </c>
      <c r="Z23" s="20">
        <f t="shared" si="2"/>
        <v>0</v>
      </c>
      <c r="AA23" s="21">
        <f t="shared" si="3"/>
        <v>0</v>
      </c>
      <c r="AB23" s="83">
        <f t="shared" si="4"/>
        <v>62.4</v>
      </c>
      <c r="AC23" s="86">
        <f t="shared" si="5"/>
        <v>62.4</v>
      </c>
    </row>
    <row r="24" spans="1:29" s="29" customFormat="1" ht="15" customHeight="1" thickBot="1">
      <c r="A24" s="160">
        <v>10</v>
      </c>
      <c r="B24" s="163" t="s">
        <v>111</v>
      </c>
      <c r="C24" s="137"/>
      <c r="D24" s="137"/>
      <c r="E24" s="137"/>
      <c r="F24" s="137"/>
      <c r="G24" s="138" t="s">
        <v>112</v>
      </c>
      <c r="H24" s="161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218"/>
      <c r="U24" s="200">
        <v>0</v>
      </c>
      <c r="V24" s="201">
        <v>62.57</v>
      </c>
      <c r="W24" s="60">
        <f t="shared" si="0"/>
        <v>0</v>
      </c>
      <c r="X24" s="111">
        <f t="shared" si="6"/>
        <v>81</v>
      </c>
      <c r="Y24" s="62">
        <f t="shared" si="1"/>
        <v>0</v>
      </c>
      <c r="Z24" s="20">
        <f t="shared" si="2"/>
        <v>0</v>
      </c>
      <c r="AA24" s="21">
        <f t="shared" si="3"/>
        <v>0</v>
      </c>
      <c r="AB24" s="83">
        <f t="shared" si="4"/>
        <v>62.57</v>
      </c>
      <c r="AC24" s="86">
        <f t="shared" si="5"/>
        <v>62.57</v>
      </c>
    </row>
    <row r="25" spans="1:29" s="29" customFormat="1" ht="15" customHeight="1" thickBot="1">
      <c r="A25" s="160">
        <v>11</v>
      </c>
      <c r="B25" s="163" t="s">
        <v>333</v>
      </c>
      <c r="C25" s="137"/>
      <c r="D25" s="137"/>
      <c r="E25" s="137"/>
      <c r="F25" s="137"/>
      <c r="G25" s="138" t="s">
        <v>67</v>
      </c>
      <c r="H25" s="16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218"/>
      <c r="U25" s="200">
        <v>0</v>
      </c>
      <c r="V25" s="201">
        <v>63.3</v>
      </c>
      <c r="W25" s="60">
        <f t="shared" si="0"/>
        <v>0</v>
      </c>
      <c r="X25" s="111">
        <f t="shared" si="6"/>
        <v>81</v>
      </c>
      <c r="Y25" s="62">
        <f t="shared" si="1"/>
        <v>0</v>
      </c>
      <c r="Z25" s="20">
        <f t="shared" si="2"/>
        <v>0</v>
      </c>
      <c r="AA25" s="21">
        <f t="shared" si="3"/>
        <v>0</v>
      </c>
      <c r="AB25" s="83">
        <f t="shared" si="4"/>
        <v>63.3</v>
      </c>
      <c r="AC25" s="86">
        <f t="shared" si="5"/>
        <v>63.3</v>
      </c>
    </row>
    <row r="26" spans="1:29" s="29" customFormat="1" ht="15" customHeight="1" thickBot="1">
      <c r="A26" s="160">
        <v>12</v>
      </c>
      <c r="B26" s="163" t="s">
        <v>104</v>
      </c>
      <c r="C26" s="137"/>
      <c r="D26" s="137"/>
      <c r="E26" s="137"/>
      <c r="F26" s="137"/>
      <c r="G26" s="138" t="s">
        <v>105</v>
      </c>
      <c r="H26" s="161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218"/>
      <c r="U26" s="200">
        <v>0</v>
      </c>
      <c r="V26" s="201">
        <v>65.05</v>
      </c>
      <c r="W26" s="60">
        <f t="shared" si="0"/>
        <v>0</v>
      </c>
      <c r="X26" s="111">
        <f t="shared" si="6"/>
        <v>81</v>
      </c>
      <c r="Y26" s="62">
        <f t="shared" si="1"/>
        <v>0</v>
      </c>
      <c r="Z26" s="20">
        <f t="shared" si="2"/>
        <v>0</v>
      </c>
      <c r="AA26" s="21">
        <f t="shared" si="3"/>
        <v>0</v>
      </c>
      <c r="AB26" s="83">
        <f t="shared" si="4"/>
        <v>65.05</v>
      </c>
      <c r="AC26" s="86">
        <f t="shared" si="5"/>
        <v>65.05</v>
      </c>
    </row>
    <row r="27" spans="1:29" s="29" customFormat="1" ht="15" customHeight="1" thickBot="1">
      <c r="A27" s="160">
        <v>13</v>
      </c>
      <c r="B27" s="163" t="s">
        <v>334</v>
      </c>
      <c r="C27" s="137"/>
      <c r="D27" s="137"/>
      <c r="E27" s="137"/>
      <c r="F27" s="137"/>
      <c r="G27" s="138" t="s">
        <v>352</v>
      </c>
      <c r="H27" s="161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218"/>
      <c r="U27" s="200">
        <v>0</v>
      </c>
      <c r="V27" s="201">
        <v>66.79</v>
      </c>
      <c r="W27" s="60">
        <f t="shared" si="0"/>
        <v>0</v>
      </c>
      <c r="X27" s="111">
        <f t="shared" si="6"/>
        <v>81</v>
      </c>
      <c r="Y27" s="62">
        <f t="shared" si="1"/>
        <v>0</v>
      </c>
      <c r="Z27" s="20">
        <f t="shared" si="2"/>
        <v>0</v>
      </c>
      <c r="AA27" s="21">
        <f t="shared" si="3"/>
        <v>0</v>
      </c>
      <c r="AB27" s="83">
        <f t="shared" si="4"/>
        <v>66.79</v>
      </c>
      <c r="AC27" s="86">
        <f t="shared" si="5"/>
        <v>66.79</v>
      </c>
    </row>
    <row r="28" spans="1:29" s="29" customFormat="1" ht="15" customHeight="1" thickBot="1">
      <c r="A28" s="160">
        <v>14</v>
      </c>
      <c r="B28" s="163" t="s">
        <v>119</v>
      </c>
      <c r="C28" s="137"/>
      <c r="D28" s="137"/>
      <c r="E28" s="137"/>
      <c r="F28" s="137"/>
      <c r="G28" s="138" t="s">
        <v>120</v>
      </c>
      <c r="H28" s="161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218"/>
      <c r="U28" s="200">
        <v>0</v>
      </c>
      <c r="V28" s="201">
        <v>68.67</v>
      </c>
      <c r="W28" s="60">
        <f t="shared" si="0"/>
        <v>0</v>
      </c>
      <c r="X28" s="111">
        <f t="shared" si="6"/>
        <v>81</v>
      </c>
      <c r="Y28" s="62">
        <f t="shared" si="1"/>
        <v>0</v>
      </c>
      <c r="Z28" s="20">
        <f t="shared" si="2"/>
        <v>0</v>
      </c>
      <c r="AA28" s="21">
        <f t="shared" si="3"/>
        <v>0</v>
      </c>
      <c r="AB28" s="83">
        <f t="shared" si="4"/>
        <v>68.67</v>
      </c>
      <c r="AC28" s="86">
        <f t="shared" si="5"/>
        <v>68.67</v>
      </c>
    </row>
    <row r="29" spans="1:29" s="29" customFormat="1" ht="15" customHeight="1" thickBot="1">
      <c r="A29" s="160">
        <v>15</v>
      </c>
      <c r="B29" s="163" t="s">
        <v>101</v>
      </c>
      <c r="C29" s="137"/>
      <c r="D29" s="137"/>
      <c r="E29" s="137"/>
      <c r="F29" s="137"/>
      <c r="G29" s="138" t="s">
        <v>73</v>
      </c>
      <c r="H29" s="16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218"/>
      <c r="U29" s="200">
        <v>0</v>
      </c>
      <c r="V29" s="201">
        <v>68.77</v>
      </c>
      <c r="W29" s="60">
        <f t="shared" si="0"/>
        <v>0</v>
      </c>
      <c r="X29" s="111">
        <f t="shared" si="6"/>
        <v>81</v>
      </c>
      <c r="Y29" s="62">
        <f t="shared" si="1"/>
        <v>0</v>
      </c>
      <c r="Z29" s="20">
        <f t="shared" si="2"/>
        <v>0</v>
      </c>
      <c r="AA29" s="21">
        <f t="shared" si="3"/>
        <v>0</v>
      </c>
      <c r="AB29" s="83">
        <f t="shared" si="4"/>
        <v>68.77</v>
      </c>
      <c r="AC29" s="86">
        <f t="shared" si="5"/>
        <v>68.77</v>
      </c>
    </row>
    <row r="30" spans="1:29" s="29" customFormat="1" ht="15" customHeight="1" thickBot="1">
      <c r="A30" s="160">
        <v>16</v>
      </c>
      <c r="B30" s="163" t="s">
        <v>335</v>
      </c>
      <c r="C30" s="137"/>
      <c r="D30" s="137"/>
      <c r="E30" s="137"/>
      <c r="F30" s="137"/>
      <c r="G30" s="138" t="s">
        <v>353</v>
      </c>
      <c r="H30" s="161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18"/>
      <c r="U30" s="200">
        <v>0</v>
      </c>
      <c r="V30" s="201">
        <v>69.69</v>
      </c>
      <c r="W30" s="60">
        <f t="shared" si="0"/>
        <v>0</v>
      </c>
      <c r="X30" s="111">
        <f t="shared" si="6"/>
        <v>81</v>
      </c>
      <c r="Y30" s="62">
        <f t="shared" si="1"/>
        <v>0</v>
      </c>
      <c r="Z30" s="20">
        <f t="shared" si="2"/>
        <v>0</v>
      </c>
      <c r="AA30" s="21">
        <f t="shared" si="3"/>
        <v>0</v>
      </c>
      <c r="AB30" s="83">
        <f t="shared" si="4"/>
        <v>69.69</v>
      </c>
      <c r="AC30" s="86">
        <f t="shared" si="5"/>
        <v>69.69</v>
      </c>
    </row>
    <row r="31" spans="1:29" s="29" customFormat="1" ht="15" customHeight="1" thickBot="1">
      <c r="A31" s="160">
        <v>17</v>
      </c>
      <c r="B31" s="163" t="s">
        <v>123</v>
      </c>
      <c r="C31" s="137"/>
      <c r="D31" s="137"/>
      <c r="E31" s="137"/>
      <c r="F31" s="137"/>
      <c r="G31" s="138" t="s">
        <v>124</v>
      </c>
      <c r="H31" s="161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218"/>
      <c r="U31" s="200">
        <v>0</v>
      </c>
      <c r="V31" s="201">
        <v>70.27</v>
      </c>
      <c r="W31" s="60">
        <f t="shared" si="0"/>
        <v>0</v>
      </c>
      <c r="X31" s="111">
        <f t="shared" si="6"/>
        <v>81</v>
      </c>
      <c r="Y31" s="62">
        <f t="shared" si="1"/>
        <v>0</v>
      </c>
      <c r="Z31" s="20">
        <f t="shared" si="2"/>
        <v>0</v>
      </c>
      <c r="AA31" s="21">
        <f t="shared" si="3"/>
        <v>0</v>
      </c>
      <c r="AB31" s="83">
        <f t="shared" si="4"/>
        <v>70.27</v>
      </c>
      <c r="AC31" s="86">
        <f t="shared" si="5"/>
        <v>70.27</v>
      </c>
    </row>
    <row r="32" spans="1:29" s="29" customFormat="1" ht="15" customHeight="1" thickBot="1">
      <c r="A32" s="160">
        <v>18</v>
      </c>
      <c r="B32" s="163" t="s">
        <v>336</v>
      </c>
      <c r="C32" s="137"/>
      <c r="D32" s="137"/>
      <c r="E32" s="137"/>
      <c r="F32" s="137"/>
      <c r="G32" s="138" t="s">
        <v>107</v>
      </c>
      <c r="H32" s="161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218"/>
      <c r="U32" s="200">
        <v>0</v>
      </c>
      <c r="V32" s="201">
        <v>70.64</v>
      </c>
      <c r="W32" s="60">
        <f t="shared" si="0"/>
        <v>0</v>
      </c>
      <c r="X32" s="111">
        <f t="shared" si="6"/>
        <v>81</v>
      </c>
      <c r="Y32" s="62">
        <f t="shared" si="1"/>
        <v>0</v>
      </c>
      <c r="Z32" s="20">
        <f t="shared" si="2"/>
        <v>0</v>
      </c>
      <c r="AA32" s="21">
        <f t="shared" si="3"/>
        <v>0</v>
      </c>
      <c r="AB32" s="83">
        <f t="shared" si="4"/>
        <v>70.64</v>
      </c>
      <c r="AC32" s="86">
        <f t="shared" si="5"/>
        <v>70.64</v>
      </c>
    </row>
    <row r="33" spans="1:29" s="29" customFormat="1" ht="15" customHeight="1" thickBot="1">
      <c r="A33" s="160">
        <v>19</v>
      </c>
      <c r="B33" s="163" t="s">
        <v>128</v>
      </c>
      <c r="C33" s="137"/>
      <c r="D33" s="137"/>
      <c r="E33" s="137"/>
      <c r="F33" s="137"/>
      <c r="G33" s="138" t="s">
        <v>129</v>
      </c>
      <c r="H33" s="161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218"/>
      <c r="U33" s="200">
        <v>0</v>
      </c>
      <c r="V33" s="201">
        <v>70.84</v>
      </c>
      <c r="W33" s="60">
        <f t="shared" si="0"/>
        <v>0</v>
      </c>
      <c r="X33" s="111">
        <f t="shared" si="6"/>
        <v>81</v>
      </c>
      <c r="Y33" s="62">
        <f t="shared" si="1"/>
        <v>0</v>
      </c>
      <c r="Z33" s="20">
        <f t="shared" si="2"/>
        <v>0</v>
      </c>
      <c r="AA33" s="21">
        <f t="shared" si="3"/>
        <v>0</v>
      </c>
      <c r="AB33" s="83">
        <f t="shared" si="4"/>
        <v>70.84</v>
      </c>
      <c r="AC33" s="86">
        <f t="shared" si="5"/>
        <v>70.84</v>
      </c>
    </row>
    <row r="34" spans="1:29" s="29" customFormat="1" ht="15" customHeight="1" thickBot="1">
      <c r="A34" s="160">
        <v>20</v>
      </c>
      <c r="B34" s="163" t="s">
        <v>147</v>
      </c>
      <c r="C34" s="137"/>
      <c r="D34" s="137"/>
      <c r="E34" s="137"/>
      <c r="F34" s="137"/>
      <c r="G34" s="138" t="s">
        <v>131</v>
      </c>
      <c r="H34" s="161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218"/>
      <c r="U34" s="200">
        <v>0</v>
      </c>
      <c r="V34" s="201">
        <v>71.11</v>
      </c>
      <c r="W34" s="60">
        <f t="shared" si="0"/>
        <v>0</v>
      </c>
      <c r="X34" s="111">
        <f t="shared" si="6"/>
        <v>81</v>
      </c>
      <c r="Y34" s="62">
        <f t="shared" si="1"/>
        <v>0</v>
      </c>
      <c r="Z34" s="20">
        <f t="shared" si="2"/>
        <v>0</v>
      </c>
      <c r="AA34" s="21">
        <f t="shared" si="3"/>
        <v>0</v>
      </c>
      <c r="AB34" s="83">
        <f t="shared" si="4"/>
        <v>71.11</v>
      </c>
      <c r="AC34" s="86">
        <f t="shared" si="5"/>
        <v>71.11</v>
      </c>
    </row>
    <row r="35" spans="1:29" s="29" customFormat="1" ht="15" customHeight="1" thickBot="1">
      <c r="A35" s="160">
        <v>21</v>
      </c>
      <c r="B35" s="163" t="s">
        <v>166</v>
      </c>
      <c r="C35" s="137"/>
      <c r="D35" s="137"/>
      <c r="E35" s="137"/>
      <c r="F35" s="137"/>
      <c r="G35" s="138" t="s">
        <v>120</v>
      </c>
      <c r="H35" s="161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218"/>
      <c r="U35" s="200">
        <v>0</v>
      </c>
      <c r="V35" s="201">
        <v>71.48</v>
      </c>
      <c r="W35" s="60">
        <f t="shared" si="0"/>
        <v>0</v>
      </c>
      <c r="X35" s="111">
        <f t="shared" si="6"/>
        <v>81</v>
      </c>
      <c r="Y35" s="62">
        <f t="shared" si="1"/>
        <v>0</v>
      </c>
      <c r="Z35" s="20">
        <f t="shared" si="2"/>
        <v>0</v>
      </c>
      <c r="AA35" s="21">
        <f t="shared" si="3"/>
        <v>0</v>
      </c>
      <c r="AB35" s="83">
        <f t="shared" si="4"/>
        <v>71.48</v>
      </c>
      <c r="AC35" s="86">
        <f t="shared" si="5"/>
        <v>71.48</v>
      </c>
    </row>
    <row r="36" spans="1:29" s="29" customFormat="1" ht="15" customHeight="1" thickBot="1">
      <c r="A36" s="160">
        <v>22</v>
      </c>
      <c r="B36" s="163" t="s">
        <v>162</v>
      </c>
      <c r="C36" s="137"/>
      <c r="D36" s="137"/>
      <c r="E36" s="137"/>
      <c r="F36" s="137"/>
      <c r="G36" s="138" t="s">
        <v>163</v>
      </c>
      <c r="H36" s="161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218"/>
      <c r="U36" s="200">
        <v>0</v>
      </c>
      <c r="V36" s="201">
        <v>72.32</v>
      </c>
      <c r="W36" s="60">
        <f t="shared" si="0"/>
        <v>0</v>
      </c>
      <c r="X36" s="111">
        <f t="shared" si="6"/>
        <v>81</v>
      </c>
      <c r="Y36" s="62">
        <f t="shared" si="1"/>
        <v>0</v>
      </c>
      <c r="Z36" s="20">
        <f t="shared" si="2"/>
        <v>0</v>
      </c>
      <c r="AA36" s="21">
        <f t="shared" si="3"/>
        <v>0</v>
      </c>
      <c r="AB36" s="83">
        <f t="shared" si="4"/>
        <v>72.32</v>
      </c>
      <c r="AC36" s="86">
        <f t="shared" si="5"/>
        <v>72.32</v>
      </c>
    </row>
    <row r="37" spans="1:29" s="29" customFormat="1" ht="15" customHeight="1" thickBot="1">
      <c r="A37" s="160">
        <v>23</v>
      </c>
      <c r="B37" s="163" t="s">
        <v>337</v>
      </c>
      <c r="C37" s="137"/>
      <c r="D37" s="137"/>
      <c r="E37" s="137"/>
      <c r="F37" s="137"/>
      <c r="G37" s="138" t="s">
        <v>293</v>
      </c>
      <c r="H37" s="161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218"/>
      <c r="U37" s="200">
        <v>0</v>
      </c>
      <c r="V37" s="201">
        <v>72.46</v>
      </c>
      <c r="W37" s="60">
        <f t="shared" si="0"/>
        <v>0</v>
      </c>
      <c r="X37" s="111">
        <f t="shared" si="6"/>
        <v>81</v>
      </c>
      <c r="Y37" s="62">
        <f t="shared" si="1"/>
        <v>0</v>
      </c>
      <c r="Z37" s="20">
        <f t="shared" si="2"/>
        <v>0</v>
      </c>
      <c r="AA37" s="21">
        <f t="shared" si="3"/>
        <v>0</v>
      </c>
      <c r="AB37" s="83">
        <f t="shared" si="4"/>
        <v>72.46</v>
      </c>
      <c r="AC37" s="86">
        <f t="shared" si="5"/>
        <v>72.46</v>
      </c>
    </row>
    <row r="38" spans="1:29" s="29" customFormat="1" ht="15" customHeight="1" thickBot="1">
      <c r="A38" s="160">
        <v>24</v>
      </c>
      <c r="B38" s="163" t="s">
        <v>170</v>
      </c>
      <c r="C38" s="137"/>
      <c r="D38" s="137"/>
      <c r="E38" s="137"/>
      <c r="F38" s="137"/>
      <c r="G38" s="138" t="s">
        <v>143</v>
      </c>
      <c r="H38" s="161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218"/>
      <c r="U38" s="200">
        <v>0</v>
      </c>
      <c r="V38" s="201">
        <v>72.69</v>
      </c>
      <c r="W38" s="60">
        <f t="shared" si="0"/>
        <v>0</v>
      </c>
      <c r="X38" s="111">
        <f t="shared" si="6"/>
        <v>81</v>
      </c>
      <c r="Y38" s="62">
        <f t="shared" si="1"/>
        <v>0</v>
      </c>
      <c r="Z38" s="20">
        <f t="shared" si="2"/>
        <v>0</v>
      </c>
      <c r="AA38" s="21">
        <f t="shared" si="3"/>
        <v>0</v>
      </c>
      <c r="AB38" s="83">
        <f t="shared" si="4"/>
        <v>72.69</v>
      </c>
      <c r="AC38" s="86">
        <f t="shared" si="5"/>
        <v>72.69</v>
      </c>
    </row>
    <row r="39" spans="1:29" s="29" customFormat="1" ht="15" customHeight="1" thickBot="1">
      <c r="A39" s="160">
        <v>25</v>
      </c>
      <c r="B39" s="163" t="s">
        <v>338</v>
      </c>
      <c r="C39" s="137"/>
      <c r="D39" s="137"/>
      <c r="E39" s="137"/>
      <c r="F39" s="137"/>
      <c r="G39" s="138" t="s">
        <v>354</v>
      </c>
      <c r="H39" s="161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218"/>
      <c r="U39" s="200">
        <v>0</v>
      </c>
      <c r="V39" s="201">
        <v>73.76</v>
      </c>
      <c r="W39" s="60">
        <f t="shared" si="0"/>
        <v>0</v>
      </c>
      <c r="X39" s="111">
        <f t="shared" si="6"/>
        <v>81</v>
      </c>
      <c r="Y39" s="62">
        <f t="shared" si="1"/>
        <v>0</v>
      </c>
      <c r="Z39" s="20">
        <f t="shared" si="2"/>
        <v>0</v>
      </c>
      <c r="AA39" s="21">
        <f t="shared" si="3"/>
        <v>0</v>
      </c>
      <c r="AB39" s="83">
        <f t="shared" si="4"/>
        <v>73.76</v>
      </c>
      <c r="AC39" s="86">
        <f t="shared" si="5"/>
        <v>73.76</v>
      </c>
    </row>
    <row r="40" spans="1:29" s="29" customFormat="1" ht="15" customHeight="1" thickBot="1">
      <c r="A40" s="160">
        <v>26</v>
      </c>
      <c r="B40" s="163" t="s">
        <v>142</v>
      </c>
      <c r="C40" s="137"/>
      <c r="D40" s="137"/>
      <c r="E40" s="137"/>
      <c r="F40" s="137"/>
      <c r="G40" s="138" t="s">
        <v>143</v>
      </c>
      <c r="H40" s="161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218"/>
      <c r="U40" s="200">
        <v>0</v>
      </c>
      <c r="V40" s="201">
        <v>75.03</v>
      </c>
      <c r="W40" s="60">
        <f t="shared" si="0"/>
        <v>0</v>
      </c>
      <c r="X40" s="111">
        <f t="shared" si="6"/>
        <v>81</v>
      </c>
      <c r="Y40" s="62">
        <f t="shared" si="1"/>
        <v>0</v>
      </c>
      <c r="Z40" s="20">
        <f t="shared" si="2"/>
        <v>0</v>
      </c>
      <c r="AA40" s="21">
        <f t="shared" si="3"/>
        <v>0</v>
      </c>
      <c r="AB40" s="83">
        <f t="shared" si="4"/>
        <v>75.03</v>
      </c>
      <c r="AC40" s="86">
        <f t="shared" si="5"/>
        <v>75.03</v>
      </c>
    </row>
    <row r="41" spans="1:29" s="29" customFormat="1" ht="15" customHeight="1" thickBot="1">
      <c r="A41" s="160">
        <v>27</v>
      </c>
      <c r="B41" s="163" t="s">
        <v>141</v>
      </c>
      <c r="C41" s="137"/>
      <c r="D41" s="137"/>
      <c r="E41" s="137"/>
      <c r="F41" s="137"/>
      <c r="G41" s="138" t="s">
        <v>88</v>
      </c>
      <c r="H41" s="161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218"/>
      <c r="U41" s="200">
        <v>0</v>
      </c>
      <c r="V41" s="201">
        <v>76.08</v>
      </c>
      <c r="W41" s="60">
        <f t="shared" si="0"/>
        <v>0</v>
      </c>
      <c r="X41" s="111">
        <f t="shared" si="6"/>
        <v>81</v>
      </c>
      <c r="Y41" s="62">
        <f t="shared" si="1"/>
        <v>0</v>
      </c>
      <c r="Z41" s="20">
        <f t="shared" si="2"/>
        <v>0</v>
      </c>
      <c r="AA41" s="21">
        <f t="shared" si="3"/>
        <v>0</v>
      </c>
      <c r="AB41" s="83">
        <f t="shared" si="4"/>
        <v>76.08</v>
      </c>
      <c r="AC41" s="86">
        <f t="shared" si="5"/>
        <v>76.08</v>
      </c>
    </row>
    <row r="42" spans="1:29" s="29" customFormat="1" ht="15" customHeight="1" thickBot="1">
      <c r="A42" s="160">
        <v>28</v>
      </c>
      <c r="B42" s="163" t="s">
        <v>155</v>
      </c>
      <c r="C42" s="137"/>
      <c r="D42" s="137"/>
      <c r="E42" s="137"/>
      <c r="F42" s="137"/>
      <c r="G42" s="138" t="s">
        <v>156</v>
      </c>
      <c r="H42" s="161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218"/>
      <c r="U42" s="200">
        <v>0</v>
      </c>
      <c r="V42" s="201">
        <v>76.47</v>
      </c>
      <c r="W42" s="60">
        <f t="shared" si="0"/>
        <v>0</v>
      </c>
      <c r="X42" s="111">
        <f t="shared" si="6"/>
        <v>81</v>
      </c>
      <c r="Y42" s="62">
        <f t="shared" si="1"/>
        <v>0</v>
      </c>
      <c r="Z42" s="20">
        <f t="shared" si="2"/>
        <v>0</v>
      </c>
      <c r="AA42" s="21">
        <f t="shared" si="3"/>
        <v>0</v>
      </c>
      <c r="AB42" s="83">
        <f t="shared" si="4"/>
        <v>76.47</v>
      </c>
      <c r="AC42" s="86">
        <f t="shared" si="5"/>
        <v>76.47</v>
      </c>
    </row>
    <row r="43" spans="1:29" s="29" customFormat="1" ht="15" customHeight="1" thickBot="1">
      <c r="A43" s="160">
        <v>29</v>
      </c>
      <c r="B43" s="163" t="s">
        <v>339</v>
      </c>
      <c r="C43" s="137"/>
      <c r="D43" s="137"/>
      <c r="E43" s="137"/>
      <c r="F43" s="137"/>
      <c r="G43" s="138" t="s">
        <v>353</v>
      </c>
      <c r="H43" s="161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218"/>
      <c r="U43" s="200">
        <v>0</v>
      </c>
      <c r="V43" s="201">
        <v>76.67</v>
      </c>
      <c r="W43" s="60">
        <f t="shared" si="0"/>
        <v>0</v>
      </c>
      <c r="X43" s="111">
        <f t="shared" si="6"/>
        <v>81</v>
      </c>
      <c r="Y43" s="62">
        <f t="shared" si="1"/>
        <v>0</v>
      </c>
      <c r="Z43" s="20">
        <f t="shared" si="2"/>
        <v>0</v>
      </c>
      <c r="AA43" s="21">
        <f t="shared" si="3"/>
        <v>0</v>
      </c>
      <c r="AB43" s="83">
        <f t="shared" si="4"/>
        <v>76.67</v>
      </c>
      <c r="AC43" s="86">
        <f t="shared" si="5"/>
        <v>76.67</v>
      </c>
    </row>
    <row r="44" spans="1:29" s="29" customFormat="1" ht="15" customHeight="1" thickBot="1">
      <c r="A44" s="160">
        <v>30</v>
      </c>
      <c r="B44" s="163" t="s">
        <v>153</v>
      </c>
      <c r="C44" s="137"/>
      <c r="D44" s="137"/>
      <c r="E44" s="137"/>
      <c r="F44" s="137"/>
      <c r="G44" s="138" t="s">
        <v>154</v>
      </c>
      <c r="H44" s="161"/>
      <c r="I44" s="147"/>
      <c r="J44" s="147"/>
      <c r="K44" s="147"/>
      <c r="L44" s="147"/>
      <c r="M44" s="147"/>
      <c r="N44" s="148"/>
      <c r="O44" s="147"/>
      <c r="P44" s="147"/>
      <c r="Q44" s="147"/>
      <c r="R44" s="147"/>
      <c r="S44" s="147"/>
      <c r="T44" s="218"/>
      <c r="U44" s="200">
        <v>0</v>
      </c>
      <c r="V44" s="201">
        <v>79.8</v>
      </c>
      <c r="W44" s="60">
        <f t="shared" si="0"/>
        <v>0</v>
      </c>
      <c r="X44" s="111">
        <f t="shared" si="6"/>
        <v>81</v>
      </c>
      <c r="Y44" s="62">
        <f t="shared" si="1"/>
        <v>0</v>
      </c>
      <c r="Z44" s="20">
        <f t="shared" si="2"/>
        <v>0</v>
      </c>
      <c r="AA44" s="21">
        <f t="shared" si="3"/>
        <v>0</v>
      </c>
      <c r="AB44" s="83">
        <f t="shared" si="4"/>
        <v>79.8</v>
      </c>
      <c r="AC44" s="86">
        <f t="shared" si="5"/>
        <v>79.8</v>
      </c>
    </row>
    <row r="45" spans="1:29" s="29" customFormat="1" ht="15" customHeight="1" thickBot="1">
      <c r="A45" s="160">
        <v>31</v>
      </c>
      <c r="B45" s="163" t="s">
        <v>161</v>
      </c>
      <c r="C45" s="137"/>
      <c r="D45" s="137"/>
      <c r="E45" s="137"/>
      <c r="F45" s="137"/>
      <c r="G45" s="138" t="s">
        <v>83</v>
      </c>
      <c r="H45" s="161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218"/>
      <c r="U45" s="200">
        <v>0</v>
      </c>
      <c r="V45" s="201">
        <v>80.76</v>
      </c>
      <c r="W45" s="60">
        <f t="shared" si="0"/>
        <v>0</v>
      </c>
      <c r="X45" s="111">
        <f t="shared" si="6"/>
        <v>81</v>
      </c>
      <c r="Y45" s="62">
        <f t="shared" si="1"/>
        <v>0</v>
      </c>
      <c r="Z45" s="20">
        <f t="shared" si="2"/>
        <v>0</v>
      </c>
      <c r="AA45" s="21">
        <f t="shared" si="3"/>
        <v>0</v>
      </c>
      <c r="AB45" s="83">
        <f t="shared" si="4"/>
        <v>80.76</v>
      </c>
      <c r="AC45" s="86">
        <f t="shared" si="5"/>
        <v>80.76</v>
      </c>
    </row>
    <row r="46" spans="1:29" s="29" customFormat="1" ht="15" customHeight="1" thickBot="1">
      <c r="A46" s="160">
        <v>32</v>
      </c>
      <c r="B46" s="163" t="s">
        <v>340</v>
      </c>
      <c r="C46" s="137"/>
      <c r="D46" s="137"/>
      <c r="E46" s="137"/>
      <c r="F46" s="137"/>
      <c r="G46" s="138" t="s">
        <v>83</v>
      </c>
      <c r="H46" s="161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218"/>
      <c r="U46" s="200">
        <v>0</v>
      </c>
      <c r="V46" s="201">
        <v>81.93</v>
      </c>
      <c r="W46" s="60">
        <f t="shared" si="0"/>
        <v>0.9300000000000068</v>
      </c>
      <c r="X46" s="111">
        <f t="shared" si="6"/>
        <v>81</v>
      </c>
      <c r="Y46" s="62">
        <f t="shared" si="1"/>
        <v>1</v>
      </c>
      <c r="Z46" s="20">
        <f t="shared" si="2"/>
        <v>1</v>
      </c>
      <c r="AA46" s="21">
        <f t="shared" si="3"/>
        <v>1</v>
      </c>
      <c r="AB46" s="83">
        <f t="shared" si="4"/>
        <v>81.93</v>
      </c>
      <c r="AC46" s="86">
        <f t="shared" si="5"/>
        <v>81.93</v>
      </c>
    </row>
    <row r="47" spans="1:29" s="29" customFormat="1" ht="15" customHeight="1" thickBot="1">
      <c r="A47" s="160">
        <v>33</v>
      </c>
      <c r="B47" s="163" t="s">
        <v>87</v>
      </c>
      <c r="C47" s="137"/>
      <c r="D47" s="137"/>
      <c r="E47" s="137"/>
      <c r="F47" s="137"/>
      <c r="G47" s="138" t="s">
        <v>88</v>
      </c>
      <c r="H47" s="161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218"/>
      <c r="U47" s="200">
        <v>4</v>
      </c>
      <c r="V47" s="201">
        <v>61.38</v>
      </c>
      <c r="W47" s="60">
        <f t="shared" si="0"/>
        <v>0</v>
      </c>
      <c r="X47" s="111">
        <f t="shared" si="6"/>
        <v>81</v>
      </c>
      <c r="Y47" s="62">
        <f t="shared" si="1"/>
        <v>0</v>
      </c>
      <c r="Z47" s="20">
        <f t="shared" si="2"/>
        <v>0</v>
      </c>
      <c r="AA47" s="21">
        <f t="shared" si="3"/>
        <v>4</v>
      </c>
      <c r="AB47" s="83">
        <f t="shared" si="4"/>
        <v>61.38</v>
      </c>
      <c r="AC47" s="86">
        <f t="shared" si="5"/>
        <v>61.38</v>
      </c>
    </row>
    <row r="48" spans="1:29" s="29" customFormat="1" ht="15" customHeight="1" thickBot="1">
      <c r="A48" s="160">
        <v>34</v>
      </c>
      <c r="B48" s="163" t="s">
        <v>247</v>
      </c>
      <c r="C48" s="137"/>
      <c r="D48" s="137"/>
      <c r="E48" s="137"/>
      <c r="F48" s="137"/>
      <c r="G48" s="138" t="s">
        <v>315</v>
      </c>
      <c r="H48" s="161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218"/>
      <c r="U48" s="200">
        <v>4</v>
      </c>
      <c r="V48" s="201">
        <v>61.51</v>
      </c>
      <c r="W48" s="60">
        <f t="shared" si="0"/>
        <v>0</v>
      </c>
      <c r="X48" s="111">
        <f t="shared" si="6"/>
        <v>81</v>
      </c>
      <c r="Y48" s="62">
        <f t="shared" si="1"/>
        <v>0</v>
      </c>
      <c r="Z48" s="20">
        <f t="shared" si="2"/>
        <v>0</v>
      </c>
      <c r="AA48" s="21">
        <f t="shared" si="3"/>
        <v>4</v>
      </c>
      <c r="AB48" s="83">
        <f t="shared" si="4"/>
        <v>61.51</v>
      </c>
      <c r="AC48" s="86">
        <f t="shared" si="5"/>
        <v>61.51</v>
      </c>
    </row>
    <row r="49" spans="1:29" s="29" customFormat="1" ht="15" customHeight="1" thickBot="1">
      <c r="A49" s="160">
        <v>35</v>
      </c>
      <c r="B49" s="163" t="s">
        <v>177</v>
      </c>
      <c r="C49" s="137"/>
      <c r="D49" s="137"/>
      <c r="E49" s="137"/>
      <c r="F49" s="137"/>
      <c r="G49" s="138" t="s">
        <v>279</v>
      </c>
      <c r="H49" s="161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218"/>
      <c r="U49" s="200">
        <v>4</v>
      </c>
      <c r="V49" s="201">
        <v>62.17</v>
      </c>
      <c r="W49" s="60">
        <f t="shared" si="0"/>
        <v>0</v>
      </c>
      <c r="X49" s="111">
        <f t="shared" si="6"/>
        <v>81</v>
      </c>
      <c r="Y49" s="62">
        <f t="shared" si="1"/>
        <v>0</v>
      </c>
      <c r="Z49" s="20">
        <f t="shared" si="2"/>
        <v>0</v>
      </c>
      <c r="AA49" s="21">
        <f t="shared" si="3"/>
        <v>4</v>
      </c>
      <c r="AB49" s="83">
        <f t="shared" si="4"/>
        <v>62.17</v>
      </c>
      <c r="AC49" s="86">
        <f t="shared" si="5"/>
        <v>62.17</v>
      </c>
    </row>
    <row r="50" spans="1:29" s="29" customFormat="1" ht="15" customHeight="1" thickBot="1">
      <c r="A50" s="160">
        <v>36</v>
      </c>
      <c r="B50" s="163" t="s">
        <v>99</v>
      </c>
      <c r="C50" s="137"/>
      <c r="D50" s="137"/>
      <c r="E50" s="137"/>
      <c r="F50" s="137"/>
      <c r="G50" s="138" t="s">
        <v>100</v>
      </c>
      <c r="H50" s="161"/>
      <c r="I50" s="147"/>
      <c r="J50" s="148"/>
      <c r="K50" s="147"/>
      <c r="L50" s="147"/>
      <c r="M50" s="147"/>
      <c r="N50" s="147"/>
      <c r="O50" s="147"/>
      <c r="P50" s="147"/>
      <c r="Q50" s="147"/>
      <c r="R50" s="147"/>
      <c r="S50" s="147"/>
      <c r="T50" s="218"/>
      <c r="U50" s="200">
        <v>4</v>
      </c>
      <c r="V50" s="201">
        <v>62.48</v>
      </c>
      <c r="W50" s="60">
        <f t="shared" si="0"/>
        <v>0</v>
      </c>
      <c r="X50" s="111">
        <f t="shared" si="6"/>
        <v>81</v>
      </c>
      <c r="Y50" s="62">
        <f t="shared" si="1"/>
        <v>0</v>
      </c>
      <c r="Z50" s="20">
        <f t="shared" si="2"/>
        <v>0</v>
      </c>
      <c r="AA50" s="21">
        <f t="shared" si="3"/>
        <v>4</v>
      </c>
      <c r="AB50" s="83">
        <f t="shared" si="4"/>
        <v>62.48</v>
      </c>
      <c r="AC50" s="86">
        <f t="shared" si="5"/>
        <v>62.48</v>
      </c>
    </row>
    <row r="51" spans="1:29" s="29" customFormat="1" ht="15" customHeight="1" thickBot="1">
      <c r="A51" s="160">
        <v>37</v>
      </c>
      <c r="B51" s="163" t="s">
        <v>90</v>
      </c>
      <c r="C51" s="137"/>
      <c r="D51" s="137"/>
      <c r="E51" s="137"/>
      <c r="F51" s="137"/>
      <c r="G51" s="138" t="s">
        <v>91</v>
      </c>
      <c r="H51" s="161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218"/>
      <c r="U51" s="200">
        <v>4</v>
      </c>
      <c r="V51" s="201">
        <v>62.84</v>
      </c>
      <c r="W51" s="60">
        <f t="shared" si="0"/>
        <v>0</v>
      </c>
      <c r="X51" s="111">
        <f t="shared" si="6"/>
        <v>81</v>
      </c>
      <c r="Y51" s="62">
        <f t="shared" si="1"/>
        <v>0</v>
      </c>
      <c r="Z51" s="20">
        <f t="shared" si="2"/>
        <v>0</v>
      </c>
      <c r="AA51" s="21">
        <f t="shared" si="3"/>
        <v>4</v>
      </c>
      <c r="AB51" s="83">
        <f t="shared" si="4"/>
        <v>62.84</v>
      </c>
      <c r="AC51" s="86">
        <f t="shared" si="5"/>
        <v>62.84</v>
      </c>
    </row>
    <row r="52" spans="1:29" s="29" customFormat="1" ht="15" customHeight="1" thickBot="1">
      <c r="A52" s="160">
        <v>38</v>
      </c>
      <c r="B52" s="163" t="s">
        <v>341</v>
      </c>
      <c r="C52" s="137"/>
      <c r="D52" s="137"/>
      <c r="E52" s="137"/>
      <c r="F52" s="137"/>
      <c r="G52" s="138" t="s">
        <v>351</v>
      </c>
      <c r="H52" s="161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219"/>
      <c r="U52" s="200">
        <v>4</v>
      </c>
      <c r="V52" s="201">
        <v>62.91</v>
      </c>
      <c r="W52" s="60">
        <f t="shared" si="0"/>
        <v>0</v>
      </c>
      <c r="X52" s="111">
        <f t="shared" si="6"/>
        <v>81</v>
      </c>
      <c r="Y52" s="62">
        <f t="shared" si="1"/>
        <v>0</v>
      </c>
      <c r="Z52" s="20">
        <f t="shared" si="2"/>
        <v>0</v>
      </c>
      <c r="AA52" s="21">
        <f t="shared" si="3"/>
        <v>4</v>
      </c>
      <c r="AB52" s="83">
        <f t="shared" si="4"/>
        <v>62.91</v>
      </c>
      <c r="AC52" s="86">
        <f t="shared" si="5"/>
        <v>62.91</v>
      </c>
    </row>
    <row r="53" spans="1:29" s="29" customFormat="1" ht="15" customHeight="1" thickBot="1">
      <c r="A53" s="160">
        <v>39</v>
      </c>
      <c r="B53" s="163" t="s">
        <v>342</v>
      </c>
      <c r="C53" s="137"/>
      <c r="D53" s="137"/>
      <c r="E53" s="137"/>
      <c r="F53" s="137"/>
      <c r="G53" s="138" t="s">
        <v>277</v>
      </c>
      <c r="H53" s="161"/>
      <c r="I53" s="147"/>
      <c r="J53" s="147"/>
      <c r="K53" s="147"/>
      <c r="L53" s="147"/>
      <c r="M53" s="147"/>
      <c r="N53" s="147"/>
      <c r="O53" s="147"/>
      <c r="P53" s="147"/>
      <c r="Q53" s="148"/>
      <c r="R53" s="147"/>
      <c r="S53" s="147"/>
      <c r="T53" s="218"/>
      <c r="U53" s="200">
        <v>4</v>
      </c>
      <c r="V53" s="201">
        <v>62.94</v>
      </c>
      <c r="W53" s="60">
        <f t="shared" si="0"/>
        <v>0</v>
      </c>
      <c r="X53" s="111">
        <f t="shared" si="6"/>
        <v>81</v>
      </c>
      <c r="Y53" s="62">
        <f t="shared" si="1"/>
        <v>0</v>
      </c>
      <c r="Z53" s="20">
        <f t="shared" si="2"/>
        <v>0</v>
      </c>
      <c r="AA53" s="21">
        <f t="shared" si="3"/>
        <v>4</v>
      </c>
      <c r="AB53" s="83">
        <f t="shared" si="4"/>
        <v>62.94</v>
      </c>
      <c r="AC53" s="86">
        <f t="shared" si="5"/>
        <v>62.94</v>
      </c>
    </row>
    <row r="54" spans="1:29" s="29" customFormat="1" ht="15" customHeight="1" thickBot="1">
      <c r="A54" s="160">
        <v>40</v>
      </c>
      <c r="B54" s="163" t="s">
        <v>214</v>
      </c>
      <c r="C54" s="137"/>
      <c r="D54" s="137"/>
      <c r="E54" s="137"/>
      <c r="F54" s="137"/>
      <c r="G54" s="138" t="s">
        <v>288</v>
      </c>
      <c r="H54" s="161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218"/>
      <c r="U54" s="200">
        <v>4</v>
      </c>
      <c r="V54" s="201">
        <v>64.07</v>
      </c>
      <c r="W54" s="60">
        <f t="shared" si="0"/>
        <v>0</v>
      </c>
      <c r="X54" s="111">
        <f t="shared" si="6"/>
        <v>81</v>
      </c>
      <c r="Y54" s="62">
        <f t="shared" si="1"/>
        <v>0</v>
      </c>
      <c r="Z54" s="20">
        <f t="shared" si="2"/>
        <v>0</v>
      </c>
      <c r="AA54" s="21">
        <f t="shared" si="3"/>
        <v>4</v>
      </c>
      <c r="AB54" s="83">
        <f t="shared" si="4"/>
        <v>64.07</v>
      </c>
      <c r="AC54" s="86">
        <f t="shared" si="5"/>
        <v>64.07</v>
      </c>
    </row>
    <row r="55" spans="1:29" ht="15.75" thickBot="1">
      <c r="A55" s="160">
        <v>41</v>
      </c>
      <c r="B55" s="163" t="s">
        <v>92</v>
      </c>
      <c r="C55" s="137"/>
      <c r="D55" s="137"/>
      <c r="E55" s="137"/>
      <c r="F55" s="137"/>
      <c r="G55" s="138" t="s">
        <v>81</v>
      </c>
      <c r="H55" s="161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218"/>
      <c r="U55" s="200">
        <v>4</v>
      </c>
      <c r="V55" s="201">
        <v>64.24</v>
      </c>
      <c r="W55" s="60">
        <f t="shared" si="0"/>
        <v>0</v>
      </c>
      <c r="X55" s="111">
        <f t="shared" si="6"/>
        <v>81</v>
      </c>
      <c r="Y55" s="62">
        <f t="shared" si="1"/>
        <v>0</v>
      </c>
      <c r="Z55" s="20">
        <f t="shared" si="2"/>
        <v>0</v>
      </c>
      <c r="AA55" s="21">
        <f t="shared" si="3"/>
        <v>4</v>
      </c>
      <c r="AB55" s="83">
        <f t="shared" si="4"/>
        <v>64.24</v>
      </c>
      <c r="AC55" s="86">
        <f t="shared" si="5"/>
        <v>64.24</v>
      </c>
    </row>
    <row r="56" spans="1:29" ht="15.75" thickBot="1">
      <c r="A56" s="160">
        <v>42</v>
      </c>
      <c r="B56" s="163" t="s">
        <v>343</v>
      </c>
      <c r="C56" s="137"/>
      <c r="D56" s="137"/>
      <c r="E56" s="137"/>
      <c r="F56" s="137"/>
      <c r="G56" s="138" t="s">
        <v>116</v>
      </c>
      <c r="H56" s="161"/>
      <c r="I56" s="147"/>
      <c r="J56" s="147"/>
      <c r="K56" s="147"/>
      <c r="L56" s="148"/>
      <c r="M56" s="147"/>
      <c r="N56" s="147"/>
      <c r="O56" s="147"/>
      <c r="P56" s="147"/>
      <c r="Q56" s="147"/>
      <c r="R56" s="147"/>
      <c r="S56" s="147"/>
      <c r="T56" s="218"/>
      <c r="U56" s="200">
        <v>4</v>
      </c>
      <c r="V56" s="201">
        <v>66.44</v>
      </c>
      <c r="W56" s="60">
        <f t="shared" si="0"/>
        <v>0</v>
      </c>
      <c r="X56" s="111">
        <f t="shared" si="6"/>
        <v>81</v>
      </c>
      <c r="Y56" s="62">
        <f t="shared" si="1"/>
        <v>0</v>
      </c>
      <c r="Z56" s="20">
        <f t="shared" si="2"/>
        <v>0</v>
      </c>
      <c r="AA56" s="21">
        <f t="shared" si="3"/>
        <v>4</v>
      </c>
      <c r="AB56" s="83">
        <f t="shared" si="4"/>
        <v>66.44</v>
      </c>
      <c r="AC56" s="86">
        <f t="shared" si="5"/>
        <v>66.44</v>
      </c>
    </row>
    <row r="57" spans="1:29" ht="15">
      <c r="A57" s="160">
        <v>43</v>
      </c>
      <c r="B57" s="163" t="s">
        <v>97</v>
      </c>
      <c r="C57" s="137"/>
      <c r="D57" s="137"/>
      <c r="E57" s="137"/>
      <c r="F57" s="137"/>
      <c r="G57" s="138" t="s">
        <v>98</v>
      </c>
      <c r="H57" s="161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218"/>
      <c r="U57" s="200">
        <v>4</v>
      </c>
      <c r="V57" s="201">
        <v>66.74</v>
      </c>
      <c r="W57" s="60">
        <f t="shared" si="0"/>
        <v>0</v>
      </c>
      <c r="X57" s="111">
        <f t="shared" si="6"/>
        <v>81</v>
      </c>
      <c r="Y57" s="62">
        <f t="shared" si="1"/>
        <v>0</v>
      </c>
      <c r="Z57" s="20">
        <f t="shared" si="2"/>
        <v>0</v>
      </c>
      <c r="AA57" s="21">
        <f t="shared" si="3"/>
        <v>4</v>
      </c>
      <c r="AB57" s="83">
        <f t="shared" si="4"/>
        <v>66.74</v>
      </c>
      <c r="AC57" s="86">
        <f t="shared" si="5"/>
        <v>66.74</v>
      </c>
    </row>
    <row r="58" spans="1:29" ht="15">
      <c r="A58" s="160">
        <v>44</v>
      </c>
      <c r="B58" s="163" t="s">
        <v>133</v>
      </c>
      <c r="C58" s="220" t="e">
        <f>LOOKUP(#REF!,#REF!,#REF!)</f>
        <v>#REF!</v>
      </c>
      <c r="D58" s="220"/>
      <c r="E58" s="220"/>
      <c r="F58" s="220" t="e">
        <f>LOOKUP(#REF!,#REF!,#REF!)</f>
        <v>#REF!</v>
      </c>
      <c r="G58" s="138" t="s">
        <v>134</v>
      </c>
      <c r="U58" s="200">
        <v>4</v>
      </c>
      <c r="V58" s="223">
        <v>67.23</v>
      </c>
      <c r="Z58" s="20">
        <f t="shared" si="2"/>
        <v>0</v>
      </c>
      <c r="AA58" s="21">
        <f aca="true" t="shared" si="7" ref="AA58:AA92">IF(U58="E","ELIM.",IF(U58="NP","NO PRES.",Z58+U58))</f>
        <v>4</v>
      </c>
      <c r="AB58" s="83">
        <f aca="true" t="shared" si="8" ref="AB58:AB93">IF(AA58="ELIM.","ELIM.",IF(AA58="NO PRES.","NO PRES.",V58))</f>
        <v>67.23</v>
      </c>
      <c r="AC58" s="86">
        <f t="shared" si="5"/>
        <v>67.23</v>
      </c>
    </row>
    <row r="59" spans="1:29" ht="15">
      <c r="A59" s="160">
        <v>45</v>
      </c>
      <c r="B59" s="163" t="s">
        <v>93</v>
      </c>
      <c r="C59" s="220" t="e">
        <f>LOOKUP(#REF!,#REF!,#REF!)</f>
        <v>#REF!</v>
      </c>
      <c r="D59" s="220"/>
      <c r="E59" s="220"/>
      <c r="F59" s="220" t="e">
        <f>LOOKUP(#REF!,#REF!,#REF!)</f>
        <v>#REF!</v>
      </c>
      <c r="G59" s="138" t="s">
        <v>94</v>
      </c>
      <c r="U59" s="200">
        <v>4</v>
      </c>
      <c r="V59" s="223">
        <v>67.79</v>
      </c>
      <c r="Z59" s="20">
        <f t="shared" si="2"/>
        <v>0</v>
      </c>
      <c r="AA59" s="21">
        <f t="shared" si="7"/>
        <v>4</v>
      </c>
      <c r="AB59" s="83">
        <f t="shared" si="8"/>
        <v>67.79</v>
      </c>
      <c r="AC59" s="86">
        <f t="shared" si="5"/>
        <v>67.79</v>
      </c>
    </row>
    <row r="60" spans="1:29" ht="15">
      <c r="A60" s="160">
        <v>46</v>
      </c>
      <c r="B60" s="163" t="s">
        <v>109</v>
      </c>
      <c r="C60" s="220" t="e">
        <f>LOOKUP(#REF!,#REF!,#REF!)</f>
        <v>#REF!</v>
      </c>
      <c r="D60" s="220"/>
      <c r="E60" s="220"/>
      <c r="F60" s="220" t="e">
        <f>LOOKUP(#REF!,#REF!,#REF!)</f>
        <v>#REF!</v>
      </c>
      <c r="G60" s="138" t="s">
        <v>110</v>
      </c>
      <c r="U60" s="200">
        <v>4</v>
      </c>
      <c r="V60" s="223">
        <v>68.73</v>
      </c>
      <c r="Z60" s="20">
        <f t="shared" si="2"/>
        <v>0</v>
      </c>
      <c r="AA60" s="21">
        <f t="shared" si="7"/>
        <v>4</v>
      </c>
      <c r="AB60" s="83">
        <f t="shared" si="8"/>
        <v>68.73</v>
      </c>
      <c r="AC60" s="86">
        <f t="shared" si="5"/>
        <v>68.73</v>
      </c>
    </row>
    <row r="61" spans="1:29" ht="15">
      <c r="A61" s="160">
        <v>47</v>
      </c>
      <c r="B61" s="163" t="s">
        <v>344</v>
      </c>
      <c r="C61" s="220" t="e">
        <f>LOOKUP(#REF!,#REF!,#REF!)</f>
        <v>#REF!</v>
      </c>
      <c r="D61" s="220"/>
      <c r="E61" s="220"/>
      <c r="F61" s="220" t="e">
        <f>LOOKUP(#REF!,#REF!,#REF!)</f>
        <v>#REF!</v>
      </c>
      <c r="G61" s="138" t="s">
        <v>355</v>
      </c>
      <c r="U61" s="200">
        <v>4</v>
      </c>
      <c r="V61" s="223">
        <v>69.91</v>
      </c>
      <c r="Z61" s="20">
        <f t="shared" si="2"/>
        <v>0</v>
      </c>
      <c r="AA61" s="21">
        <f t="shared" si="7"/>
        <v>4</v>
      </c>
      <c r="AB61" s="83">
        <f t="shared" si="8"/>
        <v>69.91</v>
      </c>
      <c r="AC61" s="86">
        <f t="shared" si="5"/>
        <v>69.91</v>
      </c>
    </row>
    <row r="62" spans="1:29" ht="15">
      <c r="A62" s="160">
        <v>48</v>
      </c>
      <c r="B62" s="163" t="s">
        <v>117</v>
      </c>
      <c r="C62" s="220" t="e">
        <f>LOOKUP(#REF!,#REF!,#REF!)</f>
        <v>#REF!</v>
      </c>
      <c r="D62" s="220"/>
      <c r="E62" s="220"/>
      <c r="F62" s="220" t="e">
        <f>LOOKUP(#REF!,#REF!,#REF!)</f>
        <v>#REF!</v>
      </c>
      <c r="G62" s="138" t="s">
        <v>79</v>
      </c>
      <c r="U62" s="200">
        <v>4</v>
      </c>
      <c r="V62" s="223">
        <v>70.46</v>
      </c>
      <c r="Z62" s="20">
        <f t="shared" si="2"/>
        <v>0</v>
      </c>
      <c r="AA62" s="21">
        <f t="shared" si="7"/>
        <v>4</v>
      </c>
      <c r="AB62" s="83">
        <f t="shared" si="8"/>
        <v>70.46</v>
      </c>
      <c r="AC62" s="86">
        <f t="shared" si="5"/>
        <v>70.46</v>
      </c>
    </row>
    <row r="63" spans="1:29" ht="15">
      <c r="A63" s="160">
        <v>49</v>
      </c>
      <c r="B63" s="163" t="s">
        <v>125</v>
      </c>
      <c r="C63" s="222"/>
      <c r="D63" s="222"/>
      <c r="E63" s="222"/>
      <c r="F63" s="222"/>
      <c r="G63" s="138" t="s">
        <v>114</v>
      </c>
      <c r="U63" s="200">
        <v>4</v>
      </c>
      <c r="V63" s="223">
        <v>71.08</v>
      </c>
      <c r="Z63" s="20">
        <f t="shared" si="2"/>
        <v>0</v>
      </c>
      <c r="AA63" s="21">
        <f t="shared" si="7"/>
        <v>4</v>
      </c>
      <c r="AB63" s="83">
        <f t="shared" si="8"/>
        <v>71.08</v>
      </c>
      <c r="AC63" s="86">
        <f t="shared" si="5"/>
        <v>71.08</v>
      </c>
    </row>
    <row r="64" spans="1:29" ht="15">
      <c r="A64" s="160">
        <v>50</v>
      </c>
      <c r="B64" s="163" t="s">
        <v>345</v>
      </c>
      <c r="C64" s="220"/>
      <c r="D64" s="220"/>
      <c r="E64" s="220"/>
      <c r="F64" s="220"/>
      <c r="G64" s="138" t="s">
        <v>352</v>
      </c>
      <c r="U64" s="200">
        <v>4</v>
      </c>
      <c r="V64" s="223">
        <v>73.03</v>
      </c>
      <c r="Z64" s="20">
        <f t="shared" si="2"/>
        <v>0</v>
      </c>
      <c r="AA64" s="21">
        <f t="shared" si="7"/>
        <v>4</v>
      </c>
      <c r="AB64" s="83">
        <f t="shared" si="8"/>
        <v>73.03</v>
      </c>
      <c r="AC64" s="86">
        <f t="shared" si="5"/>
        <v>73.03</v>
      </c>
    </row>
    <row r="65" spans="1:29" ht="15">
      <c r="A65" s="160">
        <v>51</v>
      </c>
      <c r="B65" s="163" t="s">
        <v>346</v>
      </c>
      <c r="C65" s="220"/>
      <c r="D65" s="220"/>
      <c r="E65" s="220"/>
      <c r="F65" s="220"/>
      <c r="G65" s="138" t="s">
        <v>354</v>
      </c>
      <c r="U65" s="200">
        <v>4</v>
      </c>
      <c r="V65" s="223">
        <v>73.17</v>
      </c>
      <c r="Z65" s="20">
        <f t="shared" si="2"/>
        <v>0</v>
      </c>
      <c r="AA65" s="21">
        <f t="shared" si="7"/>
        <v>4</v>
      </c>
      <c r="AB65" s="83">
        <f t="shared" si="8"/>
        <v>73.17</v>
      </c>
      <c r="AC65" s="86">
        <f t="shared" si="5"/>
        <v>73.17</v>
      </c>
    </row>
    <row r="66" spans="1:29" ht="15">
      <c r="A66" s="160">
        <v>52</v>
      </c>
      <c r="B66" s="163" t="s">
        <v>139</v>
      </c>
      <c r="C66" s="220"/>
      <c r="D66" s="220"/>
      <c r="E66" s="220"/>
      <c r="F66" s="220"/>
      <c r="G66" s="138" t="s">
        <v>140</v>
      </c>
      <c r="U66" s="200">
        <v>4</v>
      </c>
      <c r="V66" s="223">
        <v>75</v>
      </c>
      <c r="Z66" s="20">
        <f t="shared" si="2"/>
        <v>0</v>
      </c>
      <c r="AA66" s="21">
        <f t="shared" si="7"/>
        <v>4</v>
      </c>
      <c r="AB66" s="83">
        <f t="shared" si="8"/>
        <v>75</v>
      </c>
      <c r="AC66" s="86">
        <f t="shared" si="5"/>
        <v>75</v>
      </c>
    </row>
    <row r="67" spans="1:29" ht="15">
      <c r="A67" s="160">
        <v>53</v>
      </c>
      <c r="B67" s="163" t="s">
        <v>108</v>
      </c>
      <c r="C67" s="220"/>
      <c r="D67" s="220"/>
      <c r="E67" s="220"/>
      <c r="F67" s="220"/>
      <c r="G67" s="138" t="s">
        <v>83</v>
      </c>
      <c r="U67" s="200">
        <v>4</v>
      </c>
      <c r="V67" s="223">
        <v>76.27</v>
      </c>
      <c r="Z67" s="20">
        <f t="shared" si="2"/>
        <v>0</v>
      </c>
      <c r="AA67" s="21">
        <f t="shared" si="7"/>
        <v>4</v>
      </c>
      <c r="AB67" s="83">
        <f t="shared" si="8"/>
        <v>76.27</v>
      </c>
      <c r="AC67" s="86">
        <f t="shared" si="5"/>
        <v>76.27</v>
      </c>
    </row>
    <row r="68" spans="1:29" ht="15">
      <c r="A68" s="160">
        <v>54</v>
      </c>
      <c r="B68" s="163" t="s">
        <v>132</v>
      </c>
      <c r="C68" s="220"/>
      <c r="D68" s="220"/>
      <c r="E68" s="220"/>
      <c r="F68" s="220"/>
      <c r="G68" s="138" t="s">
        <v>127</v>
      </c>
      <c r="U68" s="200">
        <v>4</v>
      </c>
      <c r="V68" s="223">
        <v>77.26</v>
      </c>
      <c r="Z68" s="20">
        <f t="shared" si="2"/>
        <v>0</v>
      </c>
      <c r="AA68" s="21">
        <f t="shared" si="7"/>
        <v>4</v>
      </c>
      <c r="AB68" s="83">
        <f t="shared" si="8"/>
        <v>77.26</v>
      </c>
      <c r="AC68" s="86">
        <f t="shared" si="5"/>
        <v>77.26</v>
      </c>
    </row>
    <row r="69" spans="1:29" ht="15">
      <c r="A69" s="160">
        <v>55</v>
      </c>
      <c r="B69" s="163" t="s">
        <v>347</v>
      </c>
      <c r="C69" s="220"/>
      <c r="D69" s="220"/>
      <c r="E69" s="220"/>
      <c r="F69" s="220"/>
      <c r="G69" s="138" t="s">
        <v>356</v>
      </c>
      <c r="U69" s="200">
        <v>4</v>
      </c>
      <c r="V69" s="223">
        <v>77.46</v>
      </c>
      <c r="Z69" s="20">
        <f t="shared" si="2"/>
        <v>0</v>
      </c>
      <c r="AA69" s="21">
        <f t="shared" si="7"/>
        <v>4</v>
      </c>
      <c r="AB69" s="83">
        <f t="shared" si="8"/>
        <v>77.46</v>
      </c>
      <c r="AC69" s="86">
        <f t="shared" si="5"/>
        <v>77.46</v>
      </c>
    </row>
    <row r="70" spans="1:29" ht="15">
      <c r="A70" s="160">
        <v>56</v>
      </c>
      <c r="B70" s="163" t="s">
        <v>348</v>
      </c>
      <c r="C70" s="220"/>
      <c r="D70" s="220"/>
      <c r="E70" s="220"/>
      <c r="F70" s="220"/>
      <c r="G70" s="138" t="s">
        <v>107</v>
      </c>
      <c r="U70" s="200">
        <v>4</v>
      </c>
      <c r="V70" s="223">
        <v>77.47</v>
      </c>
      <c r="Z70" s="20">
        <f t="shared" si="2"/>
        <v>0</v>
      </c>
      <c r="AA70" s="21">
        <f t="shared" si="7"/>
        <v>4</v>
      </c>
      <c r="AB70" s="83">
        <f t="shared" si="8"/>
        <v>77.47</v>
      </c>
      <c r="AC70" s="86">
        <f t="shared" si="5"/>
        <v>77.47</v>
      </c>
    </row>
    <row r="71" spans="1:29" ht="15">
      <c r="A71" s="160">
        <v>57</v>
      </c>
      <c r="B71" s="163" t="s">
        <v>136</v>
      </c>
      <c r="C71" s="220"/>
      <c r="D71" s="220"/>
      <c r="E71" s="220"/>
      <c r="F71" s="220"/>
      <c r="G71" s="138" t="s">
        <v>105</v>
      </c>
      <c r="U71" s="200">
        <v>4</v>
      </c>
      <c r="V71" s="223">
        <v>78.8</v>
      </c>
      <c r="Z71" s="20">
        <f t="shared" si="2"/>
        <v>0</v>
      </c>
      <c r="AA71" s="21">
        <f t="shared" si="7"/>
        <v>4</v>
      </c>
      <c r="AB71" s="83">
        <f t="shared" si="8"/>
        <v>78.8</v>
      </c>
      <c r="AC71" s="86">
        <f t="shared" si="5"/>
        <v>78.8</v>
      </c>
    </row>
    <row r="72" spans="1:29" ht="15">
      <c r="A72" s="160">
        <v>58</v>
      </c>
      <c r="B72" s="163" t="s">
        <v>102</v>
      </c>
      <c r="C72" s="220"/>
      <c r="D72" s="220"/>
      <c r="E72" s="220"/>
      <c r="F72" s="220"/>
      <c r="G72" s="138" t="s">
        <v>103</v>
      </c>
      <c r="U72" s="200">
        <v>4</v>
      </c>
      <c r="V72" s="223">
        <v>78.99</v>
      </c>
      <c r="Z72" s="20">
        <f t="shared" si="2"/>
        <v>0</v>
      </c>
      <c r="AA72" s="21">
        <f t="shared" si="7"/>
        <v>4</v>
      </c>
      <c r="AB72" s="83">
        <f t="shared" si="8"/>
        <v>78.99</v>
      </c>
      <c r="AC72" s="86">
        <f t="shared" si="5"/>
        <v>78.99</v>
      </c>
    </row>
    <row r="73" spans="1:29" ht="15">
      <c r="A73" s="160">
        <v>59</v>
      </c>
      <c r="B73" s="163" t="s">
        <v>145</v>
      </c>
      <c r="C73" s="220"/>
      <c r="D73" s="220"/>
      <c r="E73" s="220"/>
      <c r="F73" s="220"/>
      <c r="G73" s="138" t="s">
        <v>146</v>
      </c>
      <c r="U73" s="200">
        <v>8</v>
      </c>
      <c r="V73" s="223">
        <v>61.87</v>
      </c>
      <c r="Z73" s="20">
        <f t="shared" si="2"/>
        <v>0</v>
      </c>
      <c r="AA73" s="21">
        <f t="shared" si="7"/>
        <v>8</v>
      </c>
      <c r="AB73" s="83">
        <f t="shared" si="8"/>
        <v>61.87</v>
      </c>
      <c r="AC73" s="86">
        <f t="shared" si="5"/>
        <v>61.87</v>
      </c>
    </row>
    <row r="74" spans="1:29" ht="15">
      <c r="A74" s="160">
        <v>60</v>
      </c>
      <c r="B74" s="163" t="s">
        <v>115</v>
      </c>
      <c r="C74" s="220"/>
      <c r="D74" s="220"/>
      <c r="E74" s="220"/>
      <c r="F74" s="220"/>
      <c r="G74" s="138" t="s">
        <v>116</v>
      </c>
      <c r="U74" s="200">
        <v>8</v>
      </c>
      <c r="V74" s="223">
        <v>66.58</v>
      </c>
      <c r="Z74" s="20">
        <f t="shared" si="2"/>
        <v>0</v>
      </c>
      <c r="AA74" s="21">
        <f t="shared" si="7"/>
        <v>8</v>
      </c>
      <c r="AB74" s="83">
        <f t="shared" si="8"/>
        <v>66.58</v>
      </c>
      <c r="AC74" s="86">
        <f t="shared" si="5"/>
        <v>66.58</v>
      </c>
    </row>
    <row r="75" spans="1:29" ht="15">
      <c r="A75" s="160">
        <v>61</v>
      </c>
      <c r="B75" s="163" t="s">
        <v>157</v>
      </c>
      <c r="C75" s="220"/>
      <c r="D75" s="220"/>
      <c r="E75" s="220"/>
      <c r="F75" s="220"/>
      <c r="G75" s="138" t="s">
        <v>158</v>
      </c>
      <c r="U75" s="200">
        <v>8</v>
      </c>
      <c r="V75" s="223">
        <v>68.11</v>
      </c>
      <c r="Z75" s="20">
        <f t="shared" si="2"/>
        <v>0</v>
      </c>
      <c r="AA75" s="21">
        <f t="shared" si="7"/>
        <v>8</v>
      </c>
      <c r="AB75" s="83">
        <f t="shared" si="8"/>
        <v>68.11</v>
      </c>
      <c r="AC75" s="86">
        <f t="shared" si="5"/>
        <v>68.11</v>
      </c>
    </row>
    <row r="76" spans="1:29" ht="15">
      <c r="A76" s="160">
        <v>62</v>
      </c>
      <c r="B76" s="163" t="s">
        <v>106</v>
      </c>
      <c r="C76" s="220"/>
      <c r="D76" s="220"/>
      <c r="E76" s="220"/>
      <c r="F76" s="220"/>
      <c r="G76" s="138" t="s">
        <v>107</v>
      </c>
      <c r="U76" s="200">
        <v>8</v>
      </c>
      <c r="V76" s="223">
        <v>71.54</v>
      </c>
      <c r="Z76" s="20">
        <f t="shared" si="2"/>
        <v>0</v>
      </c>
      <c r="AA76" s="21">
        <f t="shared" si="7"/>
        <v>8</v>
      </c>
      <c r="AB76" s="83">
        <f t="shared" si="8"/>
        <v>71.54</v>
      </c>
      <c r="AC76" s="86">
        <f t="shared" si="5"/>
        <v>71.54</v>
      </c>
    </row>
    <row r="77" spans="1:29" ht="15">
      <c r="A77" s="160">
        <v>63</v>
      </c>
      <c r="B77" s="163" t="s">
        <v>349</v>
      </c>
      <c r="C77" s="220"/>
      <c r="D77" s="220"/>
      <c r="E77" s="220"/>
      <c r="F77" s="220"/>
      <c r="G77" s="138" t="s">
        <v>67</v>
      </c>
      <c r="U77" s="200">
        <v>8</v>
      </c>
      <c r="V77" s="223">
        <v>72.11</v>
      </c>
      <c r="Z77" s="20">
        <f t="shared" si="2"/>
        <v>0</v>
      </c>
      <c r="AA77" s="21">
        <f t="shared" si="7"/>
        <v>8</v>
      </c>
      <c r="AB77" s="83">
        <f t="shared" si="8"/>
        <v>72.11</v>
      </c>
      <c r="AC77" s="86">
        <f t="shared" si="5"/>
        <v>72.11</v>
      </c>
    </row>
    <row r="78" spans="1:29" ht="15">
      <c r="A78" s="160">
        <v>64</v>
      </c>
      <c r="B78" s="163" t="s">
        <v>148</v>
      </c>
      <c r="C78" s="220"/>
      <c r="D78" s="220"/>
      <c r="E78" s="220"/>
      <c r="F78" s="220"/>
      <c r="G78" s="138" t="s">
        <v>149</v>
      </c>
      <c r="U78" s="200">
        <v>8</v>
      </c>
      <c r="V78" s="223">
        <v>75.24</v>
      </c>
      <c r="Z78" s="20">
        <f t="shared" si="2"/>
        <v>0</v>
      </c>
      <c r="AA78" s="21">
        <f t="shared" si="7"/>
        <v>8</v>
      </c>
      <c r="AB78" s="83">
        <f t="shared" si="8"/>
        <v>75.24</v>
      </c>
      <c r="AC78" s="86">
        <f t="shared" si="5"/>
        <v>75.24</v>
      </c>
    </row>
    <row r="79" spans="1:29" ht="15">
      <c r="A79" s="160">
        <v>65</v>
      </c>
      <c r="B79" s="163" t="s">
        <v>151</v>
      </c>
      <c r="C79" s="220"/>
      <c r="D79" s="220"/>
      <c r="E79" s="220"/>
      <c r="F79" s="220"/>
      <c r="G79" s="138" t="s">
        <v>152</v>
      </c>
      <c r="U79" s="200">
        <v>8</v>
      </c>
      <c r="V79" s="223">
        <v>75.99</v>
      </c>
      <c r="Z79" s="20">
        <f aca="true" t="shared" si="9" ref="Z79:Z93">ROUNDUP(Y79/4,0)</f>
        <v>0</v>
      </c>
      <c r="AA79" s="21">
        <f t="shared" si="7"/>
        <v>8</v>
      </c>
      <c r="AB79" s="83">
        <f t="shared" si="8"/>
        <v>75.99</v>
      </c>
      <c r="AC79" s="86">
        <f aca="true" t="shared" si="10" ref="AC79:AC93">IF(AB79=0,"???",AB79)</f>
        <v>75.99</v>
      </c>
    </row>
    <row r="80" spans="1:29" ht="15">
      <c r="A80" s="160">
        <v>66</v>
      </c>
      <c r="B80" s="163" t="s">
        <v>211</v>
      </c>
      <c r="C80" s="222"/>
      <c r="D80" s="222"/>
      <c r="E80" s="222"/>
      <c r="F80" s="222"/>
      <c r="G80" s="138" t="s">
        <v>105</v>
      </c>
      <c r="U80" s="200">
        <v>8</v>
      </c>
      <c r="V80" s="223">
        <v>78.56</v>
      </c>
      <c r="Z80" s="20">
        <f t="shared" si="9"/>
        <v>0</v>
      </c>
      <c r="AA80" s="21">
        <f t="shared" si="7"/>
        <v>8</v>
      </c>
      <c r="AB80" s="83">
        <f t="shared" si="8"/>
        <v>78.56</v>
      </c>
      <c r="AC80" s="86">
        <f t="shared" si="10"/>
        <v>78.56</v>
      </c>
    </row>
    <row r="81" spans="1:29" ht="15">
      <c r="A81" s="160">
        <v>67</v>
      </c>
      <c r="B81" s="163" t="s">
        <v>350</v>
      </c>
      <c r="C81" s="220"/>
      <c r="D81" s="220"/>
      <c r="E81" s="220"/>
      <c r="F81" s="220"/>
      <c r="G81" s="138" t="s">
        <v>355</v>
      </c>
      <c r="U81" s="200">
        <v>8</v>
      </c>
      <c r="V81" s="223">
        <v>78.56</v>
      </c>
      <c r="Z81" s="20">
        <f t="shared" si="9"/>
        <v>0</v>
      </c>
      <c r="AA81" s="21">
        <f t="shared" si="7"/>
        <v>8</v>
      </c>
      <c r="AB81" s="83">
        <f t="shared" si="8"/>
        <v>78.56</v>
      </c>
      <c r="AC81" s="86">
        <f t="shared" si="10"/>
        <v>78.56</v>
      </c>
    </row>
    <row r="82" spans="1:29" ht="15">
      <c r="A82" s="160">
        <v>68</v>
      </c>
      <c r="B82" s="163" t="s">
        <v>159</v>
      </c>
      <c r="C82" s="220"/>
      <c r="D82" s="220"/>
      <c r="E82" s="220"/>
      <c r="F82" s="220"/>
      <c r="G82" s="138" t="s">
        <v>160</v>
      </c>
      <c r="U82" s="200">
        <v>4</v>
      </c>
      <c r="V82" s="223">
        <v>97</v>
      </c>
      <c r="Z82" s="20">
        <f t="shared" si="9"/>
        <v>0</v>
      </c>
      <c r="AA82" s="21">
        <f t="shared" si="7"/>
        <v>4</v>
      </c>
      <c r="AB82" s="83">
        <f t="shared" si="8"/>
        <v>97</v>
      </c>
      <c r="AC82" s="86">
        <f t="shared" si="10"/>
        <v>97</v>
      </c>
    </row>
    <row r="83" spans="1:29" ht="15">
      <c r="A83" s="160">
        <v>69</v>
      </c>
      <c r="B83" s="163" t="s">
        <v>227</v>
      </c>
      <c r="C83" s="220"/>
      <c r="D83" s="220"/>
      <c r="E83" s="220"/>
      <c r="F83" s="220"/>
      <c r="G83" s="138" t="s">
        <v>69</v>
      </c>
      <c r="U83" s="200">
        <v>12</v>
      </c>
      <c r="V83" s="223">
        <v>64.73</v>
      </c>
      <c r="Z83" s="20">
        <f t="shared" si="9"/>
        <v>0</v>
      </c>
      <c r="AA83" s="21">
        <f t="shared" si="7"/>
        <v>12</v>
      </c>
      <c r="AB83" s="83">
        <f t="shared" si="8"/>
        <v>64.73</v>
      </c>
      <c r="AC83" s="86">
        <f t="shared" si="10"/>
        <v>64.73</v>
      </c>
    </row>
    <row r="84" spans="1:29" ht="15">
      <c r="A84" s="160">
        <v>70</v>
      </c>
      <c r="B84" s="163" t="s">
        <v>135</v>
      </c>
      <c r="C84" s="220"/>
      <c r="D84" s="220"/>
      <c r="E84" s="220"/>
      <c r="F84" s="220"/>
      <c r="G84" s="138" t="s">
        <v>114</v>
      </c>
      <c r="U84" s="200">
        <v>12</v>
      </c>
      <c r="V84" s="223">
        <v>65.43</v>
      </c>
      <c r="Z84" s="20">
        <f t="shared" si="9"/>
        <v>0</v>
      </c>
      <c r="AA84" s="21">
        <f t="shared" si="7"/>
        <v>12</v>
      </c>
      <c r="AB84" s="83">
        <f t="shared" si="8"/>
        <v>65.43</v>
      </c>
      <c r="AC84" s="86">
        <f t="shared" si="10"/>
        <v>65.43</v>
      </c>
    </row>
    <row r="85" spans="1:29" ht="15">
      <c r="A85" s="160">
        <v>71</v>
      </c>
      <c r="B85" s="163" t="s">
        <v>89</v>
      </c>
      <c r="C85" s="220"/>
      <c r="D85" s="220"/>
      <c r="E85" s="220"/>
      <c r="F85" s="220"/>
      <c r="G85" s="138" t="s">
        <v>86</v>
      </c>
      <c r="U85" s="200">
        <v>12</v>
      </c>
      <c r="V85" s="223">
        <v>66.36</v>
      </c>
      <c r="Z85" s="20">
        <f t="shared" si="9"/>
        <v>0</v>
      </c>
      <c r="AA85" s="21">
        <f t="shared" si="7"/>
        <v>12</v>
      </c>
      <c r="AB85" s="83">
        <f t="shared" si="8"/>
        <v>66.36</v>
      </c>
      <c r="AC85" s="86">
        <f t="shared" si="10"/>
        <v>66.36</v>
      </c>
    </row>
    <row r="86" spans="1:29" ht="15">
      <c r="A86" s="160">
        <v>72</v>
      </c>
      <c r="B86" s="163" t="s">
        <v>130</v>
      </c>
      <c r="C86" s="220"/>
      <c r="D86" s="220"/>
      <c r="E86" s="220"/>
      <c r="F86" s="220"/>
      <c r="G86" s="138" t="s">
        <v>131</v>
      </c>
      <c r="U86" s="200">
        <v>12</v>
      </c>
      <c r="V86" s="223">
        <v>67.23</v>
      </c>
      <c r="Z86" s="20">
        <f t="shared" si="9"/>
        <v>0</v>
      </c>
      <c r="AA86" s="21">
        <f t="shared" si="7"/>
        <v>12</v>
      </c>
      <c r="AB86" s="83">
        <f t="shared" si="8"/>
        <v>67.23</v>
      </c>
      <c r="AC86" s="86">
        <f t="shared" si="10"/>
        <v>67.23</v>
      </c>
    </row>
    <row r="87" spans="1:29" ht="15">
      <c r="A87" s="160">
        <v>73</v>
      </c>
      <c r="B87" s="163" t="s">
        <v>150</v>
      </c>
      <c r="C87" s="220"/>
      <c r="D87" s="220"/>
      <c r="E87" s="220"/>
      <c r="F87" s="220"/>
      <c r="G87" s="138" t="s">
        <v>140</v>
      </c>
      <c r="U87" s="200">
        <v>12</v>
      </c>
      <c r="V87" s="223">
        <v>73.74</v>
      </c>
      <c r="Z87" s="20">
        <f t="shared" si="9"/>
        <v>0</v>
      </c>
      <c r="AA87" s="21">
        <f t="shared" si="7"/>
        <v>12</v>
      </c>
      <c r="AB87" s="83">
        <f t="shared" si="8"/>
        <v>73.74</v>
      </c>
      <c r="AC87" s="86">
        <f t="shared" si="10"/>
        <v>73.74</v>
      </c>
    </row>
    <row r="88" spans="1:29" ht="15">
      <c r="A88" s="160">
        <v>74</v>
      </c>
      <c r="B88" s="163" t="s">
        <v>126</v>
      </c>
      <c r="C88" s="220"/>
      <c r="D88" s="220"/>
      <c r="E88" s="220"/>
      <c r="F88" s="220"/>
      <c r="G88" s="138" t="s">
        <v>127</v>
      </c>
      <c r="U88" s="200">
        <v>12</v>
      </c>
      <c r="V88" s="223">
        <v>73.95</v>
      </c>
      <c r="Z88" s="20">
        <f t="shared" si="9"/>
        <v>0</v>
      </c>
      <c r="AA88" s="21">
        <f t="shared" si="7"/>
        <v>12</v>
      </c>
      <c r="AB88" s="83">
        <f t="shared" si="8"/>
        <v>73.95</v>
      </c>
      <c r="AC88" s="86">
        <f t="shared" si="10"/>
        <v>73.95</v>
      </c>
    </row>
    <row r="89" spans="1:29" ht="15">
      <c r="A89" s="160">
        <v>75</v>
      </c>
      <c r="B89" s="163" t="s">
        <v>176</v>
      </c>
      <c r="C89" s="220"/>
      <c r="D89" s="220"/>
      <c r="E89" s="220"/>
      <c r="F89" s="220"/>
      <c r="G89" s="138" t="s">
        <v>278</v>
      </c>
      <c r="U89" s="200">
        <v>16</v>
      </c>
      <c r="V89" s="223">
        <v>88.48</v>
      </c>
      <c r="Z89" s="20">
        <f t="shared" si="9"/>
        <v>0</v>
      </c>
      <c r="AA89" s="21">
        <f t="shared" si="7"/>
        <v>16</v>
      </c>
      <c r="AB89" s="83">
        <f t="shared" si="8"/>
        <v>88.48</v>
      </c>
      <c r="AC89" s="86">
        <f t="shared" si="10"/>
        <v>88.48</v>
      </c>
    </row>
    <row r="90" spans="1:29" ht="15">
      <c r="A90" s="160">
        <v>76</v>
      </c>
      <c r="B90" s="163" t="s">
        <v>167</v>
      </c>
      <c r="C90" s="220"/>
      <c r="D90" s="220"/>
      <c r="E90" s="220"/>
      <c r="F90" s="220"/>
      <c r="G90" s="138" t="s">
        <v>168</v>
      </c>
      <c r="U90" s="200">
        <v>20</v>
      </c>
      <c r="V90" s="223">
        <v>86.6</v>
      </c>
      <c r="Z90" s="20">
        <f t="shared" si="9"/>
        <v>0</v>
      </c>
      <c r="AA90" s="21">
        <f t="shared" si="7"/>
        <v>20</v>
      </c>
      <c r="AB90" s="83">
        <f t="shared" si="8"/>
        <v>86.6</v>
      </c>
      <c r="AC90" s="86">
        <f t="shared" si="10"/>
        <v>86.6</v>
      </c>
    </row>
    <row r="91" spans="1:29" ht="15">
      <c r="A91" s="160" t="s">
        <v>54</v>
      </c>
      <c r="B91" s="163" t="s">
        <v>137</v>
      </c>
      <c r="C91" s="220"/>
      <c r="D91" s="220"/>
      <c r="E91" s="220"/>
      <c r="F91" s="220"/>
      <c r="G91" s="138" t="s">
        <v>138</v>
      </c>
      <c r="U91" s="200" t="s">
        <v>48</v>
      </c>
      <c r="V91" s="223"/>
      <c r="Z91" s="20">
        <f t="shared" si="9"/>
        <v>0</v>
      </c>
      <c r="AA91" s="21" t="str">
        <f t="shared" si="7"/>
        <v>ELIM.</v>
      </c>
      <c r="AB91" s="83" t="str">
        <f t="shared" si="8"/>
        <v>ELIM.</v>
      </c>
      <c r="AC91" s="86" t="str">
        <f t="shared" si="10"/>
        <v>ELIM.</v>
      </c>
    </row>
    <row r="92" spans="1:29" ht="15">
      <c r="A92" s="160" t="s">
        <v>54</v>
      </c>
      <c r="B92" s="163" t="s">
        <v>144</v>
      </c>
      <c r="C92" s="220"/>
      <c r="D92" s="220"/>
      <c r="E92" s="220"/>
      <c r="F92" s="220"/>
      <c r="G92" s="138" t="s">
        <v>138</v>
      </c>
      <c r="U92" s="200" t="s">
        <v>48</v>
      </c>
      <c r="V92" s="223"/>
      <c r="Z92" s="20">
        <f t="shared" si="9"/>
        <v>0</v>
      </c>
      <c r="AA92" s="21" t="str">
        <f t="shared" si="7"/>
        <v>ELIM.</v>
      </c>
      <c r="AB92" s="83" t="str">
        <f t="shared" si="8"/>
        <v>ELIM.</v>
      </c>
      <c r="AC92" s="86" t="str">
        <f t="shared" si="10"/>
        <v>ELIM.</v>
      </c>
    </row>
    <row r="93" spans="1:29" ht="15.75" thickBot="1">
      <c r="A93" s="88" t="s">
        <v>54</v>
      </c>
      <c r="B93" s="164" t="s">
        <v>68</v>
      </c>
      <c r="C93" s="221"/>
      <c r="D93" s="221"/>
      <c r="E93" s="221"/>
      <c r="F93" s="221"/>
      <c r="G93" s="140" t="s">
        <v>69</v>
      </c>
      <c r="U93" s="224" t="s">
        <v>173</v>
      </c>
      <c r="V93" s="225"/>
      <c r="Z93" s="117">
        <f t="shared" si="9"/>
        <v>0</v>
      </c>
      <c r="AA93" s="118" t="s">
        <v>173</v>
      </c>
      <c r="AB93" s="90">
        <f t="shared" si="8"/>
        <v>0</v>
      </c>
      <c r="AC93" s="94" t="str">
        <f t="shared" si="10"/>
        <v>???</v>
      </c>
    </row>
  </sheetData>
  <sheetProtection/>
  <mergeCells count="24">
    <mergeCell ref="Q13:Q14"/>
    <mergeCell ref="R13:R14"/>
    <mergeCell ref="S13:S14"/>
    <mergeCell ref="AA13:AC13"/>
    <mergeCell ref="T13:T14"/>
    <mergeCell ref="U13:V13"/>
    <mergeCell ref="X13:X14"/>
    <mergeCell ref="Z13:Z14"/>
    <mergeCell ref="K13:K14"/>
    <mergeCell ref="L13:L14"/>
    <mergeCell ref="M13:M14"/>
    <mergeCell ref="N13:N14"/>
    <mergeCell ref="O13:O14"/>
    <mergeCell ref="P13:P14"/>
    <mergeCell ref="A1:AC3"/>
    <mergeCell ref="A13:G13"/>
    <mergeCell ref="H13:H14"/>
    <mergeCell ref="I13:I14"/>
    <mergeCell ref="J13:J14"/>
    <mergeCell ref="V5:AA5"/>
    <mergeCell ref="V6:AA6"/>
    <mergeCell ref="V7:AA7"/>
    <mergeCell ref="X9:AC9"/>
    <mergeCell ref="X10:AC11"/>
  </mergeCells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7.7109375" style="28" customWidth="1"/>
    <col min="2" max="2" width="23.57421875" style="29" customWidth="1"/>
    <col min="3" max="3" width="7.140625" style="29" hidden="1" customWidth="1"/>
    <col min="4" max="4" width="3.8515625" style="29" hidden="1" customWidth="1"/>
    <col min="5" max="5" width="5.28125" style="29" hidden="1" customWidth="1"/>
    <col min="6" max="6" width="7.421875" style="29" hidden="1" customWidth="1"/>
    <col min="7" max="7" width="29.00390625" style="29" customWidth="1"/>
    <col min="8" max="8" width="8.28125" style="29" customWidth="1"/>
    <col min="9" max="9" width="7.28125" style="29" customWidth="1"/>
    <col min="10" max="10" width="8.7109375" style="29" customWidth="1"/>
    <col min="11" max="11" width="8.8515625" style="29" customWidth="1"/>
    <col min="12" max="12" width="11.421875" style="29" hidden="1" customWidth="1"/>
    <col min="13" max="13" width="8.57421875" style="29" customWidth="1"/>
  </cols>
  <sheetData>
    <row r="1" spans="1:13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3" ht="15" customHeight="1">
      <c r="A5" s="441"/>
      <c r="B5" s="452" t="s">
        <v>0</v>
      </c>
      <c r="C5" s="441"/>
      <c r="D5" s="441"/>
      <c r="E5" s="441"/>
      <c r="F5" s="441"/>
      <c r="G5" s="441"/>
      <c r="H5" s="132" t="s">
        <v>2</v>
      </c>
      <c r="I5" s="553" t="s">
        <v>453</v>
      </c>
      <c r="J5" s="554"/>
      <c r="K5" s="555"/>
      <c r="L5" s="441"/>
      <c r="M5" s="441"/>
    </row>
    <row r="6" spans="1:11" ht="15.75" customHeight="1" thickBot="1">
      <c r="A6" s="95"/>
      <c r="B6" s="454">
        <v>6</v>
      </c>
      <c r="C6" s="96"/>
      <c r="D6" s="96"/>
      <c r="E6" s="96"/>
      <c r="F6" s="96"/>
      <c r="G6" s="96"/>
      <c r="H6" s="133" t="s">
        <v>3</v>
      </c>
      <c r="I6" s="544">
        <v>1.3</v>
      </c>
      <c r="J6" s="544"/>
      <c r="K6" s="545"/>
    </row>
    <row r="7" spans="1:12" ht="15.75" thickBot="1">
      <c r="A7" s="95"/>
      <c r="B7" s="97"/>
      <c r="C7" s="97"/>
      <c r="D7" s="97"/>
      <c r="E7" s="97"/>
      <c r="F7" s="97"/>
      <c r="G7" s="35"/>
      <c r="H7" s="134" t="s">
        <v>5</v>
      </c>
      <c r="I7" s="546">
        <v>40614</v>
      </c>
      <c r="J7" s="546"/>
      <c r="K7" s="547"/>
      <c r="L7" s="48"/>
    </row>
    <row r="8" spans="1:13" ht="15.75" thickBot="1">
      <c r="A8" s="95"/>
      <c r="B8" s="97"/>
      <c r="C8" s="97"/>
      <c r="D8" s="97"/>
      <c r="E8" s="97"/>
      <c r="F8" s="97"/>
      <c r="G8" s="97"/>
      <c r="H8" s="141"/>
      <c r="I8" s="98"/>
      <c r="J8" s="47"/>
      <c r="K8" s="48"/>
      <c r="L8" s="48"/>
      <c r="M8" s="48"/>
    </row>
    <row r="9" spans="1:9" ht="15.75" thickTop="1">
      <c r="A9" s="95"/>
      <c r="B9" s="132" t="s">
        <v>4</v>
      </c>
      <c r="C9" s="50"/>
      <c r="D9" s="50"/>
      <c r="E9" s="50"/>
      <c r="F9" s="50"/>
      <c r="G9" s="51">
        <v>300</v>
      </c>
      <c r="H9" s="142"/>
      <c r="I9" s="99"/>
    </row>
    <row r="10" spans="1:9" ht="15.75" thickBot="1">
      <c r="A10" s="95"/>
      <c r="B10" s="133" t="s">
        <v>6</v>
      </c>
      <c r="C10" s="52"/>
      <c r="D10" s="52"/>
      <c r="E10" s="52"/>
      <c r="F10" s="52"/>
      <c r="G10" s="53">
        <v>430</v>
      </c>
      <c r="H10" s="28"/>
      <c r="I10" s="28"/>
    </row>
    <row r="11" spans="1:9" ht="16.5" thickBot="1" thickTop="1">
      <c r="A11" s="95"/>
      <c r="B11" s="134" t="s">
        <v>7</v>
      </c>
      <c r="C11" s="54"/>
      <c r="D11" s="54"/>
      <c r="E11" s="54"/>
      <c r="F11" s="54"/>
      <c r="G11" s="55">
        <f>G10/G9</f>
        <v>1.4333333333333333</v>
      </c>
      <c r="H11" s="145">
        <f>ROUNDUP(IF(G11&gt;1,(G11-1)*60+60,G11*60),0)</f>
        <v>86</v>
      </c>
      <c r="I11" s="56" t="s">
        <v>8</v>
      </c>
    </row>
    <row r="12" spans="1:12" ht="15.75" thickBot="1">
      <c r="A12" s="95"/>
      <c r="B12" s="97"/>
      <c r="C12" s="97"/>
      <c r="D12" s="97"/>
      <c r="E12" s="97"/>
      <c r="F12" s="97"/>
      <c r="G12" s="97"/>
      <c r="H12" s="47"/>
      <c r="I12" s="47"/>
      <c r="J12" s="47"/>
      <c r="K12" s="48"/>
      <c r="L12" s="48"/>
    </row>
    <row r="13" spans="1:13" ht="15" customHeight="1">
      <c r="A13" s="477" t="s">
        <v>9</v>
      </c>
      <c r="B13" s="478"/>
      <c r="C13" s="478"/>
      <c r="D13" s="478"/>
      <c r="E13" s="478"/>
      <c r="F13" s="478"/>
      <c r="G13" s="539"/>
      <c r="H13" s="551" t="s">
        <v>10</v>
      </c>
      <c r="I13" s="552"/>
      <c r="J13" s="556" t="s">
        <v>12</v>
      </c>
      <c r="K13" s="548" t="s">
        <v>13</v>
      </c>
      <c r="L13" s="549"/>
      <c r="M13" s="550"/>
    </row>
    <row r="14" spans="1:13" ht="15.75" thickBot="1">
      <c r="A14" s="57" t="s">
        <v>14</v>
      </c>
      <c r="B14" s="58" t="s">
        <v>15</v>
      </c>
      <c r="C14" s="58" t="s">
        <v>16</v>
      </c>
      <c r="D14" s="58" t="s">
        <v>18</v>
      </c>
      <c r="E14" s="58" t="s">
        <v>357</v>
      </c>
      <c r="F14" s="58" t="s">
        <v>19</v>
      </c>
      <c r="G14" s="102" t="s">
        <v>20</v>
      </c>
      <c r="H14" s="103" t="s">
        <v>21</v>
      </c>
      <c r="I14" s="104" t="s">
        <v>22</v>
      </c>
      <c r="J14" s="557"/>
      <c r="K14" s="107" t="s">
        <v>23</v>
      </c>
      <c r="L14" s="108"/>
      <c r="M14" s="109" t="s">
        <v>22</v>
      </c>
    </row>
    <row r="15" spans="1:13" ht="15">
      <c r="A15" s="226">
        <v>1</v>
      </c>
      <c r="B15" s="227" t="s">
        <v>358</v>
      </c>
      <c r="C15" s="227">
        <v>18853</v>
      </c>
      <c r="D15" s="227">
        <v>14</v>
      </c>
      <c r="E15" s="227">
        <v>177</v>
      </c>
      <c r="F15" s="227">
        <v>2309</v>
      </c>
      <c r="G15" s="228" t="s">
        <v>122</v>
      </c>
      <c r="H15" s="247">
        <v>0</v>
      </c>
      <c r="I15" s="248">
        <v>61.34</v>
      </c>
      <c r="J15" s="229">
        <v>0</v>
      </c>
      <c r="K15" s="230">
        <v>0</v>
      </c>
      <c r="L15" s="231">
        <v>61.34</v>
      </c>
      <c r="M15" s="232">
        <v>61.34</v>
      </c>
    </row>
    <row r="16" spans="1:13" ht="15">
      <c r="A16" s="233">
        <v>2</v>
      </c>
      <c r="B16" s="234" t="s">
        <v>179</v>
      </c>
      <c r="C16" s="234">
        <v>13980</v>
      </c>
      <c r="D16" s="234">
        <v>15</v>
      </c>
      <c r="E16" s="234">
        <v>134</v>
      </c>
      <c r="F16" s="234">
        <v>2823</v>
      </c>
      <c r="G16" s="235" t="s">
        <v>281</v>
      </c>
      <c r="H16" s="249">
        <v>0</v>
      </c>
      <c r="I16" s="250">
        <v>62.38</v>
      </c>
      <c r="J16" s="236">
        <v>0</v>
      </c>
      <c r="K16" s="237">
        <v>0</v>
      </c>
      <c r="L16" s="238">
        <v>62.38</v>
      </c>
      <c r="M16" s="239">
        <v>62.38</v>
      </c>
    </row>
    <row r="17" spans="1:13" ht="15">
      <c r="A17" s="233">
        <v>3</v>
      </c>
      <c r="B17" s="234" t="s">
        <v>82</v>
      </c>
      <c r="C17" s="234">
        <v>8921</v>
      </c>
      <c r="D17" s="234">
        <v>23</v>
      </c>
      <c r="E17" s="234">
        <v>91</v>
      </c>
      <c r="F17" s="234">
        <v>2086</v>
      </c>
      <c r="G17" s="235" t="s">
        <v>83</v>
      </c>
      <c r="H17" s="249">
        <v>0</v>
      </c>
      <c r="I17" s="250">
        <v>62.71</v>
      </c>
      <c r="J17" s="236">
        <v>0</v>
      </c>
      <c r="K17" s="237">
        <v>0</v>
      </c>
      <c r="L17" s="238">
        <v>62.71</v>
      </c>
      <c r="M17" s="239">
        <v>62.71</v>
      </c>
    </row>
    <row r="18" spans="1:13" ht="15">
      <c r="A18" s="233">
        <v>4</v>
      </c>
      <c r="B18" s="234" t="s">
        <v>175</v>
      </c>
      <c r="C18" s="234">
        <v>16666</v>
      </c>
      <c r="D18" s="234">
        <v>52</v>
      </c>
      <c r="E18" s="234">
        <v>101</v>
      </c>
      <c r="F18" s="234">
        <v>11949</v>
      </c>
      <c r="G18" s="235" t="s">
        <v>31</v>
      </c>
      <c r="H18" s="249">
        <v>0</v>
      </c>
      <c r="I18" s="250">
        <v>63.01</v>
      </c>
      <c r="J18" s="236">
        <v>0</v>
      </c>
      <c r="K18" s="237">
        <v>0</v>
      </c>
      <c r="L18" s="238">
        <v>63.01</v>
      </c>
      <c r="M18" s="239">
        <v>63.01</v>
      </c>
    </row>
    <row r="19" spans="1:13" ht="15">
      <c r="A19" s="233">
        <v>5</v>
      </c>
      <c r="B19" s="234" t="s">
        <v>265</v>
      </c>
      <c r="C19" s="234">
        <v>21764</v>
      </c>
      <c r="D19" s="234">
        <v>28</v>
      </c>
      <c r="E19" s="234">
        <v>56</v>
      </c>
      <c r="F19" s="234">
        <v>16079</v>
      </c>
      <c r="G19" s="235" t="s">
        <v>313</v>
      </c>
      <c r="H19" s="249">
        <v>0</v>
      </c>
      <c r="I19" s="250">
        <v>64.08</v>
      </c>
      <c r="J19" s="236">
        <v>0</v>
      </c>
      <c r="K19" s="237">
        <v>0</v>
      </c>
      <c r="L19" s="238">
        <v>64.08</v>
      </c>
      <c r="M19" s="239">
        <v>64.08</v>
      </c>
    </row>
    <row r="20" spans="1:13" ht="15">
      <c r="A20" s="233">
        <v>6</v>
      </c>
      <c r="B20" s="234" t="s">
        <v>180</v>
      </c>
      <c r="C20" s="234">
        <v>40550</v>
      </c>
      <c r="D20" s="234">
        <v>84</v>
      </c>
      <c r="E20" s="234">
        <v>137</v>
      </c>
      <c r="F20" s="234">
        <v>16758</v>
      </c>
      <c r="G20" s="235" t="s">
        <v>282</v>
      </c>
      <c r="H20" s="249">
        <v>0</v>
      </c>
      <c r="I20" s="250">
        <v>64.9</v>
      </c>
      <c r="J20" s="236">
        <v>0</v>
      </c>
      <c r="K20" s="237">
        <v>0</v>
      </c>
      <c r="L20" s="238">
        <v>64.9</v>
      </c>
      <c r="M20" s="239">
        <v>64.9</v>
      </c>
    </row>
    <row r="21" spans="1:13" ht="15">
      <c r="A21" s="233">
        <v>7</v>
      </c>
      <c r="B21" s="234" t="s">
        <v>189</v>
      </c>
      <c r="C21" s="234">
        <v>12601</v>
      </c>
      <c r="D21" s="234">
        <v>49</v>
      </c>
      <c r="E21" s="234">
        <v>149</v>
      </c>
      <c r="F21" s="234">
        <v>1791</v>
      </c>
      <c r="G21" s="235" t="s">
        <v>67</v>
      </c>
      <c r="H21" s="249">
        <v>0</v>
      </c>
      <c r="I21" s="250">
        <v>66.22</v>
      </c>
      <c r="J21" s="236">
        <v>0</v>
      </c>
      <c r="K21" s="237">
        <v>0</v>
      </c>
      <c r="L21" s="238">
        <v>66.22</v>
      </c>
      <c r="M21" s="239">
        <v>66.22</v>
      </c>
    </row>
    <row r="22" spans="1:13" ht="15">
      <c r="A22" s="233">
        <v>8</v>
      </c>
      <c r="B22" s="234" t="s">
        <v>230</v>
      </c>
      <c r="C22" s="234">
        <v>24018</v>
      </c>
      <c r="D22" s="234">
        <v>53</v>
      </c>
      <c r="E22" s="234">
        <v>109</v>
      </c>
      <c r="F22" s="234">
        <v>12422</v>
      </c>
      <c r="G22" s="235" t="s">
        <v>71</v>
      </c>
      <c r="H22" s="249">
        <v>0</v>
      </c>
      <c r="I22" s="250">
        <v>68.08</v>
      </c>
      <c r="J22" s="236">
        <v>0</v>
      </c>
      <c r="K22" s="237">
        <v>0</v>
      </c>
      <c r="L22" s="238">
        <v>68.08</v>
      </c>
      <c r="M22" s="239">
        <v>68.08</v>
      </c>
    </row>
    <row r="23" spans="1:13" ht="15">
      <c r="A23" s="233">
        <v>9</v>
      </c>
      <c r="B23" s="234" t="s">
        <v>181</v>
      </c>
      <c r="C23" s="234">
        <v>41784</v>
      </c>
      <c r="D23" s="234">
        <v>24</v>
      </c>
      <c r="E23" s="234">
        <v>57</v>
      </c>
      <c r="F23" s="234">
        <v>16886</v>
      </c>
      <c r="G23" s="235" t="s">
        <v>283</v>
      </c>
      <c r="H23" s="249">
        <v>0</v>
      </c>
      <c r="I23" s="250">
        <v>68.96</v>
      </c>
      <c r="J23" s="236">
        <v>0</v>
      </c>
      <c r="K23" s="237">
        <v>0</v>
      </c>
      <c r="L23" s="238">
        <v>68.96</v>
      </c>
      <c r="M23" s="239">
        <v>68.96</v>
      </c>
    </row>
    <row r="24" spans="1:13" ht="15">
      <c r="A24" s="233">
        <v>10</v>
      </c>
      <c r="B24" s="234" t="s">
        <v>248</v>
      </c>
      <c r="C24" s="234">
        <v>17606</v>
      </c>
      <c r="D24" s="234">
        <v>3</v>
      </c>
      <c r="E24" s="234">
        <v>118</v>
      </c>
      <c r="F24" s="234">
        <v>16235</v>
      </c>
      <c r="G24" s="235" t="s">
        <v>172</v>
      </c>
      <c r="H24" s="249">
        <v>0</v>
      </c>
      <c r="I24" s="250">
        <v>70.59</v>
      </c>
      <c r="J24" s="236">
        <v>0</v>
      </c>
      <c r="K24" s="237">
        <v>0</v>
      </c>
      <c r="L24" s="238">
        <v>70.59</v>
      </c>
      <c r="M24" s="239">
        <v>70.59</v>
      </c>
    </row>
    <row r="25" spans="1:13" ht="15">
      <c r="A25" s="233">
        <v>11</v>
      </c>
      <c r="B25" s="234" t="s">
        <v>199</v>
      </c>
      <c r="C25" s="234">
        <v>70450</v>
      </c>
      <c r="D25" s="234">
        <v>54</v>
      </c>
      <c r="E25" s="234">
        <v>110</v>
      </c>
      <c r="F25" s="234">
        <v>88</v>
      </c>
      <c r="G25" s="235" t="s">
        <v>91</v>
      </c>
      <c r="H25" s="249">
        <v>0</v>
      </c>
      <c r="I25" s="250">
        <v>71.31</v>
      </c>
      <c r="J25" s="236">
        <v>0</v>
      </c>
      <c r="K25" s="237">
        <v>0</v>
      </c>
      <c r="L25" s="238">
        <v>71.31</v>
      </c>
      <c r="M25" s="239">
        <v>71.31</v>
      </c>
    </row>
    <row r="26" spans="1:13" ht="15">
      <c r="A26" s="233">
        <v>12</v>
      </c>
      <c r="B26" s="234" t="s">
        <v>232</v>
      </c>
      <c r="C26" s="234">
        <v>48521</v>
      </c>
      <c r="D26" s="234">
        <v>8</v>
      </c>
      <c r="E26" s="234">
        <v>87</v>
      </c>
      <c r="F26" s="234">
        <v>1814</v>
      </c>
      <c r="G26" s="235" t="s">
        <v>293</v>
      </c>
      <c r="H26" s="249">
        <v>0</v>
      </c>
      <c r="I26" s="250">
        <v>72.13</v>
      </c>
      <c r="J26" s="236">
        <v>0</v>
      </c>
      <c r="K26" s="237">
        <v>0</v>
      </c>
      <c r="L26" s="238">
        <v>72.13</v>
      </c>
      <c r="M26" s="239">
        <v>72.13</v>
      </c>
    </row>
    <row r="27" spans="1:13" ht="15">
      <c r="A27" s="233">
        <v>13</v>
      </c>
      <c r="B27" s="234" t="s">
        <v>198</v>
      </c>
      <c r="C27" s="234">
        <v>40753</v>
      </c>
      <c r="D27" s="234">
        <v>80</v>
      </c>
      <c r="E27" s="234">
        <v>143</v>
      </c>
      <c r="F27" s="234">
        <v>38062</v>
      </c>
      <c r="G27" s="235" t="s">
        <v>284</v>
      </c>
      <c r="H27" s="249">
        <v>0</v>
      </c>
      <c r="I27" s="250">
        <v>72.48</v>
      </c>
      <c r="J27" s="236">
        <v>0</v>
      </c>
      <c r="K27" s="237">
        <v>0</v>
      </c>
      <c r="L27" s="238">
        <v>72.48</v>
      </c>
      <c r="M27" s="239">
        <v>72.48</v>
      </c>
    </row>
    <row r="28" spans="1:13" ht="15">
      <c r="A28" s="233">
        <v>14</v>
      </c>
      <c r="B28" s="234" t="s">
        <v>186</v>
      </c>
      <c r="C28" s="234">
        <v>54836</v>
      </c>
      <c r="D28" s="234">
        <v>27</v>
      </c>
      <c r="E28" s="234">
        <v>62</v>
      </c>
      <c r="F28" s="234">
        <v>13286</v>
      </c>
      <c r="G28" s="235" t="s">
        <v>134</v>
      </c>
      <c r="H28" s="249">
        <v>0</v>
      </c>
      <c r="I28" s="250">
        <v>73.44</v>
      </c>
      <c r="J28" s="236">
        <v>0</v>
      </c>
      <c r="K28" s="237">
        <v>0</v>
      </c>
      <c r="L28" s="238">
        <v>73.44</v>
      </c>
      <c r="M28" s="239">
        <v>73.44</v>
      </c>
    </row>
    <row r="29" spans="1:13" ht="15">
      <c r="A29" s="233">
        <v>15</v>
      </c>
      <c r="B29" s="234" t="s">
        <v>228</v>
      </c>
      <c r="C29" s="234">
        <v>42730</v>
      </c>
      <c r="D29" s="234">
        <v>67</v>
      </c>
      <c r="E29" s="234">
        <v>120</v>
      </c>
      <c r="F29" s="234">
        <v>16535</v>
      </c>
      <c r="G29" s="235" t="s">
        <v>304</v>
      </c>
      <c r="H29" s="249">
        <v>0</v>
      </c>
      <c r="I29" s="250">
        <v>73.94</v>
      </c>
      <c r="J29" s="236">
        <v>0</v>
      </c>
      <c r="K29" s="237">
        <v>0</v>
      </c>
      <c r="L29" s="238">
        <v>73.94</v>
      </c>
      <c r="M29" s="239">
        <v>73.94</v>
      </c>
    </row>
    <row r="30" spans="1:13" ht="15">
      <c r="A30" s="233">
        <v>16</v>
      </c>
      <c r="B30" s="234" t="s">
        <v>208</v>
      </c>
      <c r="C30" s="234">
        <v>80849</v>
      </c>
      <c r="D30" s="234">
        <v>41</v>
      </c>
      <c r="E30" s="234">
        <v>138</v>
      </c>
      <c r="F30" s="234">
        <v>16758</v>
      </c>
      <c r="G30" s="235" t="s">
        <v>282</v>
      </c>
      <c r="H30" s="249">
        <v>0</v>
      </c>
      <c r="I30" s="250">
        <v>74.43</v>
      </c>
      <c r="J30" s="236">
        <v>0</v>
      </c>
      <c r="K30" s="237">
        <v>0</v>
      </c>
      <c r="L30" s="238">
        <v>74.43</v>
      </c>
      <c r="M30" s="239">
        <v>74.43</v>
      </c>
    </row>
    <row r="31" spans="1:13" ht="15">
      <c r="A31" s="233">
        <v>17</v>
      </c>
      <c r="B31" s="234" t="s">
        <v>222</v>
      </c>
      <c r="C31" s="234">
        <v>22843</v>
      </c>
      <c r="D31" s="234">
        <v>6</v>
      </c>
      <c r="E31" s="234">
        <v>115</v>
      </c>
      <c r="F31" s="234">
        <v>17325</v>
      </c>
      <c r="G31" s="235" t="s">
        <v>299</v>
      </c>
      <c r="H31" s="249">
        <v>0</v>
      </c>
      <c r="I31" s="250">
        <v>75.1</v>
      </c>
      <c r="J31" s="236">
        <v>0</v>
      </c>
      <c r="K31" s="237">
        <v>0</v>
      </c>
      <c r="L31" s="238">
        <v>75.1</v>
      </c>
      <c r="M31" s="239">
        <v>75.1</v>
      </c>
    </row>
    <row r="32" spans="1:13" ht="15">
      <c r="A32" s="233">
        <v>18</v>
      </c>
      <c r="B32" s="234" t="s">
        <v>192</v>
      </c>
      <c r="C32" s="234">
        <v>18952</v>
      </c>
      <c r="D32" s="234">
        <v>50</v>
      </c>
      <c r="E32" s="234">
        <v>83</v>
      </c>
      <c r="F32" s="234">
        <v>5014</v>
      </c>
      <c r="G32" s="235" t="s">
        <v>154</v>
      </c>
      <c r="H32" s="249">
        <v>0</v>
      </c>
      <c r="I32" s="250">
        <v>75.54</v>
      </c>
      <c r="J32" s="236">
        <v>0</v>
      </c>
      <c r="K32" s="237">
        <v>0</v>
      </c>
      <c r="L32" s="238">
        <v>75.54</v>
      </c>
      <c r="M32" s="239">
        <v>75.54</v>
      </c>
    </row>
    <row r="33" spans="1:13" ht="15">
      <c r="A33" s="233">
        <v>19</v>
      </c>
      <c r="B33" s="234" t="s">
        <v>200</v>
      </c>
      <c r="C33" s="234">
        <v>52836</v>
      </c>
      <c r="D33" s="234">
        <v>60</v>
      </c>
      <c r="E33" s="234">
        <v>122</v>
      </c>
      <c r="F33" s="234">
        <v>2231</v>
      </c>
      <c r="G33" s="235" t="s">
        <v>76</v>
      </c>
      <c r="H33" s="249">
        <v>0</v>
      </c>
      <c r="I33" s="250">
        <v>79.63</v>
      </c>
      <c r="J33" s="236">
        <v>0</v>
      </c>
      <c r="K33" s="237">
        <v>0</v>
      </c>
      <c r="L33" s="238">
        <v>79.63</v>
      </c>
      <c r="M33" s="239">
        <v>79.63</v>
      </c>
    </row>
    <row r="34" spans="1:13" ht="15">
      <c r="A34" s="233">
        <v>20</v>
      </c>
      <c r="B34" s="234" t="s">
        <v>359</v>
      </c>
      <c r="C34" s="234">
        <v>53675</v>
      </c>
      <c r="D34" s="234">
        <v>34</v>
      </c>
      <c r="E34" s="234">
        <v>161</v>
      </c>
      <c r="F34" s="234">
        <v>17047</v>
      </c>
      <c r="G34" s="235" t="s">
        <v>360</v>
      </c>
      <c r="H34" s="249">
        <v>0</v>
      </c>
      <c r="I34" s="250">
        <v>80.23</v>
      </c>
      <c r="J34" s="236">
        <v>0</v>
      </c>
      <c r="K34" s="237">
        <v>0</v>
      </c>
      <c r="L34" s="238">
        <v>80.23</v>
      </c>
      <c r="M34" s="239">
        <v>80.23</v>
      </c>
    </row>
    <row r="35" spans="1:13" ht="15">
      <c r="A35" s="233">
        <v>21</v>
      </c>
      <c r="B35" s="234" t="s">
        <v>196</v>
      </c>
      <c r="C35" s="234">
        <v>80058</v>
      </c>
      <c r="D35" s="234">
        <v>22</v>
      </c>
      <c r="E35" s="234">
        <v>111</v>
      </c>
      <c r="F35" s="234">
        <v>16402</v>
      </c>
      <c r="G35" s="235" t="s">
        <v>290</v>
      </c>
      <c r="H35" s="249">
        <v>0</v>
      </c>
      <c r="I35" s="250">
        <v>80.61</v>
      </c>
      <c r="J35" s="236">
        <v>0</v>
      </c>
      <c r="K35" s="237">
        <v>0</v>
      </c>
      <c r="L35" s="238">
        <v>80.61</v>
      </c>
      <c r="M35" s="239">
        <v>80.61</v>
      </c>
    </row>
    <row r="36" spans="1:13" ht="15">
      <c r="A36" s="233">
        <v>22</v>
      </c>
      <c r="B36" s="234" t="s">
        <v>191</v>
      </c>
      <c r="C36" s="234">
        <v>21625</v>
      </c>
      <c r="D36" s="234">
        <v>1</v>
      </c>
      <c r="E36" s="234">
        <v>129</v>
      </c>
      <c r="F36" s="234">
        <v>1605</v>
      </c>
      <c r="G36" s="235" t="s">
        <v>287</v>
      </c>
      <c r="H36" s="249">
        <v>0</v>
      </c>
      <c r="I36" s="250">
        <v>81.19</v>
      </c>
      <c r="J36" s="236">
        <v>0</v>
      </c>
      <c r="K36" s="237">
        <v>0</v>
      </c>
      <c r="L36" s="238">
        <v>81.19</v>
      </c>
      <c r="M36" s="239">
        <v>81.19</v>
      </c>
    </row>
    <row r="37" spans="1:13" ht="15">
      <c r="A37" s="233">
        <v>23</v>
      </c>
      <c r="B37" s="234" t="s">
        <v>212</v>
      </c>
      <c r="C37" s="234">
        <v>22873</v>
      </c>
      <c r="D37" s="234">
        <v>20</v>
      </c>
      <c r="E37" s="234">
        <v>73</v>
      </c>
      <c r="F37" s="234">
        <v>4521</v>
      </c>
      <c r="G37" s="235" t="s">
        <v>295</v>
      </c>
      <c r="H37" s="249">
        <v>0</v>
      </c>
      <c r="I37" s="250">
        <v>83.1</v>
      </c>
      <c r="J37" s="236">
        <v>0</v>
      </c>
      <c r="K37" s="237">
        <v>0</v>
      </c>
      <c r="L37" s="238">
        <v>83.1</v>
      </c>
      <c r="M37" s="239">
        <v>83.1</v>
      </c>
    </row>
    <row r="38" spans="1:13" ht="15">
      <c r="A38" s="233">
        <v>24</v>
      </c>
      <c r="B38" s="234" t="s">
        <v>204</v>
      </c>
      <c r="C38" s="234">
        <v>79526</v>
      </c>
      <c r="D38" s="234">
        <v>45</v>
      </c>
      <c r="E38" s="234">
        <v>124</v>
      </c>
      <c r="F38" s="234">
        <v>5042</v>
      </c>
      <c r="G38" s="235" t="s">
        <v>292</v>
      </c>
      <c r="H38" s="249">
        <v>0</v>
      </c>
      <c r="I38" s="250">
        <v>83.32</v>
      </c>
      <c r="J38" s="236">
        <v>0</v>
      </c>
      <c r="K38" s="237">
        <v>0</v>
      </c>
      <c r="L38" s="238">
        <v>83.32</v>
      </c>
      <c r="M38" s="239">
        <v>83.32</v>
      </c>
    </row>
    <row r="39" spans="1:13" ht="15">
      <c r="A39" s="233">
        <v>25</v>
      </c>
      <c r="B39" s="234" t="s">
        <v>256</v>
      </c>
      <c r="C39" s="234">
        <v>50588</v>
      </c>
      <c r="D39" s="234">
        <v>58</v>
      </c>
      <c r="E39" s="234">
        <v>163</v>
      </c>
      <c r="F39" s="234">
        <v>17294</v>
      </c>
      <c r="G39" s="235" t="s">
        <v>138</v>
      </c>
      <c r="H39" s="249">
        <v>0</v>
      </c>
      <c r="I39" s="250">
        <v>84.85</v>
      </c>
      <c r="J39" s="236">
        <v>0</v>
      </c>
      <c r="K39" s="237">
        <v>0</v>
      </c>
      <c r="L39" s="238">
        <v>84.85</v>
      </c>
      <c r="M39" s="239">
        <v>84.85</v>
      </c>
    </row>
    <row r="40" spans="1:13" ht="15">
      <c r="A40" s="233">
        <v>26</v>
      </c>
      <c r="B40" s="234" t="s">
        <v>203</v>
      </c>
      <c r="C40" s="234">
        <v>21826</v>
      </c>
      <c r="D40" s="234">
        <v>2</v>
      </c>
      <c r="E40" s="234">
        <v>125</v>
      </c>
      <c r="F40" s="234">
        <v>5042</v>
      </c>
      <c r="G40" s="235" t="s">
        <v>292</v>
      </c>
      <c r="H40" s="249">
        <v>0</v>
      </c>
      <c r="I40" s="250">
        <v>84.89</v>
      </c>
      <c r="J40" s="236">
        <v>0</v>
      </c>
      <c r="K40" s="237">
        <v>0</v>
      </c>
      <c r="L40" s="238">
        <v>84.89</v>
      </c>
      <c r="M40" s="239">
        <v>84.89</v>
      </c>
    </row>
    <row r="41" spans="1:13" ht="15">
      <c r="A41" s="233">
        <v>27</v>
      </c>
      <c r="B41" s="234" t="s">
        <v>273</v>
      </c>
      <c r="C41" s="234">
        <v>53114</v>
      </c>
      <c r="D41" s="234">
        <v>75</v>
      </c>
      <c r="E41" s="234">
        <v>152</v>
      </c>
      <c r="F41" s="234">
        <v>17911</v>
      </c>
      <c r="G41" s="235" t="s">
        <v>306</v>
      </c>
      <c r="H41" s="249">
        <v>0</v>
      </c>
      <c r="I41" s="250"/>
      <c r="J41" s="236">
        <v>0</v>
      </c>
      <c r="K41" s="237">
        <v>0</v>
      </c>
      <c r="L41" s="238">
        <v>0</v>
      </c>
      <c r="M41" s="239" t="s">
        <v>367</v>
      </c>
    </row>
    <row r="42" spans="1:13" ht="15">
      <c r="A42" s="233">
        <v>28</v>
      </c>
      <c r="B42" s="234" t="s">
        <v>217</v>
      </c>
      <c r="C42" s="234">
        <v>41504</v>
      </c>
      <c r="D42" s="234">
        <v>4</v>
      </c>
      <c r="E42" s="234">
        <v>108</v>
      </c>
      <c r="F42" s="234">
        <v>12422</v>
      </c>
      <c r="G42" s="235" t="s">
        <v>71</v>
      </c>
      <c r="H42" s="249">
        <v>0</v>
      </c>
      <c r="I42" s="250">
        <v>88.27</v>
      </c>
      <c r="J42" s="236">
        <v>1</v>
      </c>
      <c r="K42" s="237">
        <v>1</v>
      </c>
      <c r="L42" s="238">
        <v>88.27</v>
      </c>
      <c r="M42" s="239">
        <v>88.27</v>
      </c>
    </row>
    <row r="43" spans="1:13" ht="15">
      <c r="A43" s="233">
        <v>29</v>
      </c>
      <c r="B43" s="234" t="s">
        <v>210</v>
      </c>
      <c r="C43" s="234">
        <v>21830</v>
      </c>
      <c r="D43" s="234">
        <v>31</v>
      </c>
      <c r="E43" s="234">
        <v>123</v>
      </c>
      <c r="F43" s="234">
        <v>5030</v>
      </c>
      <c r="G43" s="235" t="s">
        <v>294</v>
      </c>
      <c r="H43" s="249">
        <v>0</v>
      </c>
      <c r="I43" s="250">
        <v>89.74</v>
      </c>
      <c r="J43" s="236">
        <v>1</v>
      </c>
      <c r="K43" s="237">
        <v>1</v>
      </c>
      <c r="L43" s="238">
        <v>89.74</v>
      </c>
      <c r="M43" s="239">
        <v>89.74</v>
      </c>
    </row>
    <row r="44" spans="1:13" ht="15">
      <c r="A44" s="233">
        <v>30</v>
      </c>
      <c r="B44" s="234" t="s">
        <v>174</v>
      </c>
      <c r="C44" s="234">
        <v>69574</v>
      </c>
      <c r="D44" s="234">
        <v>30</v>
      </c>
      <c r="E44" s="234">
        <v>121</v>
      </c>
      <c r="F44" s="234">
        <v>16101</v>
      </c>
      <c r="G44" s="235" t="s">
        <v>277</v>
      </c>
      <c r="H44" s="249">
        <v>4</v>
      </c>
      <c r="I44" s="250">
        <v>61.22</v>
      </c>
      <c r="J44" s="236">
        <v>0</v>
      </c>
      <c r="K44" s="237">
        <v>4</v>
      </c>
      <c r="L44" s="238">
        <v>61.22</v>
      </c>
      <c r="M44" s="239">
        <v>61.22</v>
      </c>
    </row>
    <row r="45" spans="1:13" ht="15">
      <c r="A45" s="233">
        <v>31</v>
      </c>
      <c r="B45" s="234" t="s">
        <v>245</v>
      </c>
      <c r="C45" s="234">
        <v>48206</v>
      </c>
      <c r="D45" s="234">
        <v>85</v>
      </c>
      <c r="E45" s="234">
        <v>133</v>
      </c>
      <c r="F45" s="234">
        <v>4954</v>
      </c>
      <c r="G45" s="235" t="s">
        <v>143</v>
      </c>
      <c r="H45" s="249">
        <v>4</v>
      </c>
      <c r="I45" s="250">
        <v>63.4</v>
      </c>
      <c r="J45" s="236">
        <v>0</v>
      </c>
      <c r="K45" s="237">
        <v>4</v>
      </c>
      <c r="L45" s="238">
        <v>63.4</v>
      </c>
      <c r="M45" s="239">
        <v>63.4</v>
      </c>
    </row>
    <row r="46" spans="1:13" ht="15">
      <c r="A46" s="233">
        <v>32</v>
      </c>
      <c r="B46" s="234" t="s">
        <v>221</v>
      </c>
      <c r="C46" s="234">
        <v>40669</v>
      </c>
      <c r="D46" s="234">
        <v>19</v>
      </c>
      <c r="E46" s="234">
        <v>78</v>
      </c>
      <c r="F46" s="234">
        <v>1876</v>
      </c>
      <c r="G46" s="235" t="s">
        <v>298</v>
      </c>
      <c r="H46" s="249">
        <v>4</v>
      </c>
      <c r="I46" s="250">
        <v>67.04</v>
      </c>
      <c r="J46" s="236">
        <v>0</v>
      </c>
      <c r="K46" s="237">
        <v>4</v>
      </c>
      <c r="L46" s="238">
        <v>67.04</v>
      </c>
      <c r="M46" s="239">
        <v>67.04</v>
      </c>
    </row>
    <row r="47" spans="1:13" ht="15">
      <c r="A47" s="233">
        <v>33</v>
      </c>
      <c r="B47" s="234" t="s">
        <v>182</v>
      </c>
      <c r="C47" s="234">
        <v>26736</v>
      </c>
      <c r="D47" s="234">
        <v>37</v>
      </c>
      <c r="E47" s="234">
        <v>142</v>
      </c>
      <c r="F47" s="234">
        <v>38062</v>
      </c>
      <c r="G47" s="235" t="s">
        <v>284</v>
      </c>
      <c r="H47" s="249">
        <v>4</v>
      </c>
      <c r="I47" s="250">
        <v>70.9</v>
      </c>
      <c r="J47" s="236">
        <v>0</v>
      </c>
      <c r="K47" s="237">
        <v>4</v>
      </c>
      <c r="L47" s="238">
        <v>70.9</v>
      </c>
      <c r="M47" s="239">
        <v>70.9</v>
      </c>
    </row>
    <row r="48" spans="1:13" ht="15">
      <c r="A48" s="233">
        <v>34</v>
      </c>
      <c r="B48" s="234" t="s">
        <v>218</v>
      </c>
      <c r="C48" s="234">
        <v>55854</v>
      </c>
      <c r="D48" s="234">
        <v>69</v>
      </c>
      <c r="E48" s="234">
        <v>145</v>
      </c>
      <c r="F48" s="234">
        <v>15202</v>
      </c>
      <c r="G48" s="235" t="s">
        <v>278</v>
      </c>
      <c r="H48" s="249">
        <v>4</v>
      </c>
      <c r="I48" s="250">
        <v>71.2</v>
      </c>
      <c r="J48" s="236">
        <v>0</v>
      </c>
      <c r="K48" s="237">
        <v>4</v>
      </c>
      <c r="L48" s="238">
        <v>71.2</v>
      </c>
      <c r="M48" s="239">
        <v>71.2</v>
      </c>
    </row>
    <row r="49" spans="1:13" ht="15">
      <c r="A49" s="233">
        <v>35</v>
      </c>
      <c r="B49" s="234" t="s">
        <v>202</v>
      </c>
      <c r="C49" s="234">
        <v>22124</v>
      </c>
      <c r="D49" s="234">
        <v>45</v>
      </c>
      <c r="E49" s="234">
        <v>221</v>
      </c>
      <c r="F49" s="234">
        <v>1208</v>
      </c>
      <c r="G49" s="235" t="s">
        <v>105</v>
      </c>
      <c r="H49" s="249">
        <v>4</v>
      </c>
      <c r="I49" s="250">
        <v>71.86</v>
      </c>
      <c r="J49" s="236">
        <v>0</v>
      </c>
      <c r="K49" s="237">
        <v>4</v>
      </c>
      <c r="L49" s="238">
        <v>71.86</v>
      </c>
      <c r="M49" s="239">
        <v>71.86</v>
      </c>
    </row>
    <row r="50" spans="1:13" ht="15">
      <c r="A50" s="233">
        <v>36</v>
      </c>
      <c r="B50" s="234" t="s">
        <v>215</v>
      </c>
      <c r="C50" s="234">
        <v>19045</v>
      </c>
      <c r="D50" s="234">
        <v>83</v>
      </c>
      <c r="E50" s="234">
        <v>84</v>
      </c>
      <c r="F50" s="234">
        <v>5014</v>
      </c>
      <c r="G50" s="235" t="s">
        <v>154</v>
      </c>
      <c r="H50" s="249">
        <v>4</v>
      </c>
      <c r="I50" s="250">
        <v>72.3</v>
      </c>
      <c r="J50" s="236">
        <v>0</v>
      </c>
      <c r="K50" s="237">
        <v>4</v>
      </c>
      <c r="L50" s="238">
        <v>72.3</v>
      </c>
      <c r="M50" s="239">
        <v>72.3</v>
      </c>
    </row>
    <row r="51" spans="1:13" ht="15">
      <c r="A51" s="233">
        <v>37</v>
      </c>
      <c r="B51" s="234" t="s">
        <v>178</v>
      </c>
      <c r="C51" s="234">
        <v>50836</v>
      </c>
      <c r="D51" s="234">
        <v>10</v>
      </c>
      <c r="E51" s="234">
        <v>96</v>
      </c>
      <c r="F51" s="234">
        <v>6199</v>
      </c>
      <c r="G51" s="235" t="s">
        <v>280</v>
      </c>
      <c r="H51" s="249">
        <v>4</v>
      </c>
      <c r="I51" s="250">
        <v>72.97</v>
      </c>
      <c r="J51" s="236">
        <v>0</v>
      </c>
      <c r="K51" s="237">
        <v>4</v>
      </c>
      <c r="L51" s="238">
        <v>72.97</v>
      </c>
      <c r="M51" s="239">
        <v>72.97</v>
      </c>
    </row>
    <row r="52" spans="1:13" ht="15">
      <c r="A52" s="233">
        <v>38</v>
      </c>
      <c r="B52" s="234" t="s">
        <v>263</v>
      </c>
      <c r="C52" s="234">
        <v>41823</v>
      </c>
      <c r="D52" s="234">
        <v>55</v>
      </c>
      <c r="E52" s="234">
        <v>116</v>
      </c>
      <c r="F52" s="234">
        <v>16239</v>
      </c>
      <c r="G52" s="235" t="s">
        <v>110</v>
      </c>
      <c r="H52" s="249">
        <v>4</v>
      </c>
      <c r="I52" s="250">
        <v>73.49</v>
      </c>
      <c r="J52" s="236">
        <v>0</v>
      </c>
      <c r="K52" s="237">
        <v>4</v>
      </c>
      <c r="L52" s="238">
        <v>73.49</v>
      </c>
      <c r="M52" s="239">
        <v>73.49</v>
      </c>
    </row>
    <row r="53" spans="1:13" ht="15">
      <c r="A53" s="233">
        <v>39</v>
      </c>
      <c r="B53" s="234" t="s">
        <v>206</v>
      </c>
      <c r="C53" s="234">
        <v>49780</v>
      </c>
      <c r="D53" s="234">
        <v>12</v>
      </c>
      <c r="E53" s="234">
        <v>235</v>
      </c>
      <c r="F53" s="234">
        <v>1791</v>
      </c>
      <c r="G53" s="235" t="s">
        <v>67</v>
      </c>
      <c r="H53" s="249">
        <v>4</v>
      </c>
      <c r="I53" s="250">
        <v>74.31</v>
      </c>
      <c r="J53" s="236">
        <v>0</v>
      </c>
      <c r="K53" s="237">
        <v>4</v>
      </c>
      <c r="L53" s="238">
        <v>74.31</v>
      </c>
      <c r="M53" s="239">
        <v>74.31</v>
      </c>
    </row>
    <row r="54" spans="1:13" ht="15">
      <c r="A54" s="233">
        <v>40</v>
      </c>
      <c r="B54" s="234" t="s">
        <v>184</v>
      </c>
      <c r="C54" s="234">
        <v>80365</v>
      </c>
      <c r="D54" s="234">
        <v>70</v>
      </c>
      <c r="E54" s="234">
        <v>95</v>
      </c>
      <c r="F54" s="234">
        <v>16880</v>
      </c>
      <c r="G54" s="235" t="s">
        <v>285</v>
      </c>
      <c r="H54" s="249">
        <v>4</v>
      </c>
      <c r="I54" s="250">
        <v>74.91</v>
      </c>
      <c r="J54" s="236">
        <v>0</v>
      </c>
      <c r="K54" s="237">
        <v>4</v>
      </c>
      <c r="L54" s="238">
        <v>74.91</v>
      </c>
      <c r="M54" s="239">
        <v>74.91</v>
      </c>
    </row>
    <row r="55" spans="1:13" ht="15">
      <c r="A55" s="233">
        <v>41</v>
      </c>
      <c r="B55" s="234" t="s">
        <v>246</v>
      </c>
      <c r="C55" s="234">
        <v>19114</v>
      </c>
      <c r="D55" s="234">
        <v>35</v>
      </c>
      <c r="E55" s="234">
        <v>158</v>
      </c>
      <c r="F55" s="234">
        <v>12135</v>
      </c>
      <c r="G55" s="235" t="s">
        <v>314</v>
      </c>
      <c r="H55" s="249">
        <v>4</v>
      </c>
      <c r="I55" s="250">
        <v>75.37</v>
      </c>
      <c r="J55" s="236">
        <v>0</v>
      </c>
      <c r="K55" s="237">
        <v>4</v>
      </c>
      <c r="L55" s="238">
        <v>75.37</v>
      </c>
      <c r="M55" s="239">
        <v>75.37</v>
      </c>
    </row>
    <row r="56" spans="1:13" ht="15">
      <c r="A56" s="233">
        <v>42</v>
      </c>
      <c r="B56" s="234" t="s">
        <v>271</v>
      </c>
      <c r="C56" s="234">
        <v>20852</v>
      </c>
      <c r="D56" s="234">
        <v>57</v>
      </c>
      <c r="E56" s="234">
        <v>146</v>
      </c>
      <c r="F56" s="234">
        <v>16944</v>
      </c>
      <c r="G56" s="235" t="s">
        <v>312</v>
      </c>
      <c r="H56" s="249">
        <v>4</v>
      </c>
      <c r="I56" s="250">
        <v>77.63</v>
      </c>
      <c r="J56" s="236">
        <v>0</v>
      </c>
      <c r="K56" s="237">
        <v>4</v>
      </c>
      <c r="L56" s="238">
        <v>77.63</v>
      </c>
      <c r="M56" s="239">
        <v>77.63</v>
      </c>
    </row>
    <row r="57" spans="1:13" ht="15">
      <c r="A57" s="233">
        <v>43</v>
      </c>
      <c r="B57" s="234" t="s">
        <v>224</v>
      </c>
      <c r="C57" s="234">
        <v>51997</v>
      </c>
      <c r="D57" s="234">
        <v>59</v>
      </c>
      <c r="E57" s="234">
        <v>90</v>
      </c>
      <c r="F57" s="234">
        <v>17100</v>
      </c>
      <c r="G57" s="235" t="s">
        <v>301</v>
      </c>
      <c r="H57" s="249">
        <v>4</v>
      </c>
      <c r="I57" s="250">
        <v>79.89</v>
      </c>
      <c r="J57" s="236">
        <v>0</v>
      </c>
      <c r="K57" s="237">
        <v>4</v>
      </c>
      <c r="L57" s="238">
        <v>79.89</v>
      </c>
      <c r="M57" s="239">
        <v>79.89</v>
      </c>
    </row>
    <row r="58" spans="1:13" ht="15">
      <c r="A58" s="233">
        <v>44</v>
      </c>
      <c r="B58" s="234" t="s">
        <v>361</v>
      </c>
      <c r="C58" s="234">
        <v>41159</v>
      </c>
      <c r="D58" s="234">
        <v>77</v>
      </c>
      <c r="E58" s="234">
        <v>162</v>
      </c>
      <c r="F58" s="234">
        <v>17047</v>
      </c>
      <c r="G58" s="235" t="s">
        <v>360</v>
      </c>
      <c r="H58" s="249">
        <v>4</v>
      </c>
      <c r="I58" s="250">
        <v>82.71</v>
      </c>
      <c r="J58" s="236">
        <v>0</v>
      </c>
      <c r="K58" s="237">
        <v>4</v>
      </c>
      <c r="L58" s="238">
        <v>82.71</v>
      </c>
      <c r="M58" s="239">
        <v>82.71</v>
      </c>
    </row>
    <row r="59" spans="1:13" ht="15">
      <c r="A59" s="233">
        <v>45</v>
      </c>
      <c r="B59" s="234" t="s">
        <v>233</v>
      </c>
      <c r="C59" s="234">
        <v>50843</v>
      </c>
      <c r="D59" s="234">
        <v>76</v>
      </c>
      <c r="E59" s="234">
        <v>107</v>
      </c>
      <c r="F59" s="234">
        <v>13445</v>
      </c>
      <c r="G59" s="235" t="s">
        <v>103</v>
      </c>
      <c r="H59" s="249">
        <v>4</v>
      </c>
      <c r="I59" s="250">
        <v>82.97</v>
      </c>
      <c r="J59" s="236">
        <v>0</v>
      </c>
      <c r="K59" s="237">
        <v>4</v>
      </c>
      <c r="L59" s="238">
        <v>82.97</v>
      </c>
      <c r="M59" s="239">
        <v>82.97</v>
      </c>
    </row>
    <row r="60" spans="1:13" ht="15">
      <c r="A60" s="233">
        <v>46</v>
      </c>
      <c r="B60" s="234" t="s">
        <v>193</v>
      </c>
      <c r="C60" s="234">
        <v>42202</v>
      </c>
      <c r="D60" s="234">
        <v>79</v>
      </c>
      <c r="E60" s="234">
        <v>32</v>
      </c>
      <c r="F60" s="234">
        <v>6199</v>
      </c>
      <c r="G60" s="235" t="s">
        <v>280</v>
      </c>
      <c r="H60" s="249">
        <v>4</v>
      </c>
      <c r="I60" s="250">
        <v>86.44</v>
      </c>
      <c r="J60" s="236">
        <v>1</v>
      </c>
      <c r="K60" s="237">
        <v>5</v>
      </c>
      <c r="L60" s="238">
        <v>86.44</v>
      </c>
      <c r="M60" s="239">
        <v>86.44</v>
      </c>
    </row>
    <row r="61" spans="1:13" ht="15">
      <c r="A61" s="233">
        <v>47</v>
      </c>
      <c r="B61" s="234" t="s">
        <v>209</v>
      </c>
      <c r="C61" s="234">
        <v>49583</v>
      </c>
      <c r="D61" s="234">
        <v>5</v>
      </c>
      <c r="E61" s="234">
        <v>237</v>
      </c>
      <c r="F61" s="234">
        <v>12301</v>
      </c>
      <c r="G61" s="235" t="s">
        <v>96</v>
      </c>
      <c r="H61" s="249">
        <v>4</v>
      </c>
      <c r="I61" s="250">
        <v>86.73</v>
      </c>
      <c r="J61" s="236">
        <v>1</v>
      </c>
      <c r="K61" s="237">
        <v>5</v>
      </c>
      <c r="L61" s="238">
        <v>86.73</v>
      </c>
      <c r="M61" s="239">
        <v>86.73</v>
      </c>
    </row>
    <row r="62" spans="1:13" ht="15">
      <c r="A62" s="233">
        <v>48</v>
      </c>
      <c r="B62" s="234" t="s">
        <v>213</v>
      </c>
      <c r="C62" s="234">
        <v>79688</v>
      </c>
      <c r="D62" s="234">
        <v>51</v>
      </c>
      <c r="E62" s="234">
        <v>164</v>
      </c>
      <c r="F62" s="234">
        <v>13826</v>
      </c>
      <c r="G62" s="235" t="s">
        <v>100</v>
      </c>
      <c r="H62" s="249">
        <v>4</v>
      </c>
      <c r="I62" s="250">
        <v>88.57</v>
      </c>
      <c r="J62" s="236">
        <v>1</v>
      </c>
      <c r="K62" s="237">
        <v>5</v>
      </c>
      <c r="L62" s="238">
        <v>88.57</v>
      </c>
      <c r="M62" s="239">
        <v>88.57</v>
      </c>
    </row>
    <row r="63" spans="1:13" ht="15">
      <c r="A63" s="233">
        <v>49</v>
      </c>
      <c r="B63" s="234" t="s">
        <v>229</v>
      </c>
      <c r="C63" s="234">
        <v>22621</v>
      </c>
      <c r="D63" s="234">
        <v>39</v>
      </c>
      <c r="E63" s="234">
        <v>139</v>
      </c>
      <c r="F63" s="234">
        <v>6297</v>
      </c>
      <c r="G63" s="235" t="s">
        <v>152</v>
      </c>
      <c r="H63" s="249">
        <v>4</v>
      </c>
      <c r="I63" s="250">
        <v>96.91</v>
      </c>
      <c r="J63" s="236">
        <v>3</v>
      </c>
      <c r="K63" s="237">
        <v>7</v>
      </c>
      <c r="L63" s="238">
        <v>96.91</v>
      </c>
      <c r="M63" s="239">
        <v>96.91</v>
      </c>
    </row>
    <row r="64" spans="1:13" ht="15">
      <c r="A64" s="233">
        <v>50</v>
      </c>
      <c r="B64" s="234" t="s">
        <v>264</v>
      </c>
      <c r="C64" s="234">
        <v>16242</v>
      </c>
      <c r="D64" s="234">
        <v>86</v>
      </c>
      <c r="E64" s="234">
        <v>130</v>
      </c>
      <c r="F64" s="234">
        <v>3640</v>
      </c>
      <c r="G64" s="235" t="s">
        <v>323</v>
      </c>
      <c r="H64" s="249">
        <v>8</v>
      </c>
      <c r="I64" s="250">
        <v>70.21</v>
      </c>
      <c r="J64" s="236">
        <v>0</v>
      </c>
      <c r="K64" s="237">
        <v>8</v>
      </c>
      <c r="L64" s="238">
        <v>70.21</v>
      </c>
      <c r="M64" s="239">
        <v>70.21</v>
      </c>
    </row>
    <row r="65" spans="1:13" ht="15">
      <c r="A65" s="233">
        <v>51</v>
      </c>
      <c r="B65" s="234" t="s">
        <v>185</v>
      </c>
      <c r="C65" s="234">
        <v>52306</v>
      </c>
      <c r="D65" s="234">
        <v>38</v>
      </c>
      <c r="E65" s="234">
        <v>238</v>
      </c>
      <c r="F65" s="234">
        <v>12301</v>
      </c>
      <c r="G65" s="235" t="s">
        <v>96</v>
      </c>
      <c r="H65" s="249">
        <v>8</v>
      </c>
      <c r="I65" s="250">
        <v>72.44</v>
      </c>
      <c r="J65" s="236">
        <v>0</v>
      </c>
      <c r="K65" s="237">
        <v>8</v>
      </c>
      <c r="L65" s="238">
        <v>72.44</v>
      </c>
      <c r="M65" s="239">
        <v>72.44</v>
      </c>
    </row>
    <row r="66" spans="1:13" ht="15">
      <c r="A66" s="233">
        <v>52</v>
      </c>
      <c r="B66" s="234" t="s">
        <v>194</v>
      </c>
      <c r="C66" s="234">
        <v>48357</v>
      </c>
      <c r="D66" s="234">
        <v>32</v>
      </c>
      <c r="E66" s="234">
        <v>154</v>
      </c>
      <c r="F66" s="234">
        <v>17902</v>
      </c>
      <c r="G66" s="235" t="s">
        <v>288</v>
      </c>
      <c r="H66" s="249">
        <v>8</v>
      </c>
      <c r="I66" s="250">
        <v>73.72</v>
      </c>
      <c r="J66" s="236">
        <v>0</v>
      </c>
      <c r="K66" s="237">
        <v>8</v>
      </c>
      <c r="L66" s="238">
        <v>73.72</v>
      </c>
      <c r="M66" s="239">
        <v>73.72</v>
      </c>
    </row>
    <row r="67" spans="1:13" ht="15">
      <c r="A67" s="233">
        <v>53</v>
      </c>
      <c r="B67" s="234" t="s">
        <v>240</v>
      </c>
      <c r="C67" s="234">
        <v>45809</v>
      </c>
      <c r="D67" s="234">
        <v>65</v>
      </c>
      <c r="E67" s="234">
        <v>104</v>
      </c>
      <c r="F67" s="234">
        <v>13817</v>
      </c>
      <c r="G67" s="235" t="s">
        <v>120</v>
      </c>
      <c r="H67" s="249">
        <v>8</v>
      </c>
      <c r="I67" s="250">
        <v>75.6</v>
      </c>
      <c r="J67" s="236">
        <v>0</v>
      </c>
      <c r="K67" s="237">
        <v>8</v>
      </c>
      <c r="L67" s="238">
        <v>75.6</v>
      </c>
      <c r="M67" s="239">
        <v>75.6</v>
      </c>
    </row>
    <row r="68" spans="1:13" ht="15">
      <c r="A68" s="233">
        <v>54</v>
      </c>
      <c r="B68" s="234" t="s">
        <v>270</v>
      </c>
      <c r="C68" s="234">
        <v>21704</v>
      </c>
      <c r="D68" s="234">
        <v>36</v>
      </c>
      <c r="E68" s="234">
        <v>147</v>
      </c>
      <c r="F68" s="234">
        <v>16185</v>
      </c>
      <c r="G68" s="235" t="s">
        <v>325</v>
      </c>
      <c r="H68" s="249">
        <v>8</v>
      </c>
      <c r="I68" s="250">
        <v>78.01</v>
      </c>
      <c r="J68" s="236">
        <v>0</v>
      </c>
      <c r="K68" s="237">
        <v>8</v>
      </c>
      <c r="L68" s="238">
        <v>78.01</v>
      </c>
      <c r="M68" s="239">
        <v>78.01</v>
      </c>
    </row>
    <row r="69" spans="1:13" ht="15">
      <c r="A69" s="233">
        <v>55</v>
      </c>
      <c r="B69" s="234" t="s">
        <v>268</v>
      </c>
      <c r="C69" s="234">
        <v>50124</v>
      </c>
      <c r="D69" s="234">
        <v>78</v>
      </c>
      <c r="E69" s="234">
        <v>148</v>
      </c>
      <c r="F69" s="234">
        <v>16185</v>
      </c>
      <c r="G69" s="235" t="s">
        <v>325</v>
      </c>
      <c r="H69" s="249">
        <v>8</v>
      </c>
      <c r="I69" s="250">
        <v>78.06</v>
      </c>
      <c r="J69" s="236">
        <v>0</v>
      </c>
      <c r="K69" s="237">
        <v>8</v>
      </c>
      <c r="L69" s="238">
        <v>78.06</v>
      </c>
      <c r="M69" s="239">
        <v>78.06</v>
      </c>
    </row>
    <row r="70" spans="1:13" ht="15">
      <c r="A70" s="233">
        <v>56</v>
      </c>
      <c r="B70" s="234" t="s">
        <v>190</v>
      </c>
      <c r="C70" s="234">
        <v>43899</v>
      </c>
      <c r="D70" s="234">
        <v>82</v>
      </c>
      <c r="E70" s="234">
        <v>140</v>
      </c>
      <c r="F70" s="234">
        <v>6297</v>
      </c>
      <c r="G70" s="235" t="s">
        <v>152</v>
      </c>
      <c r="H70" s="249">
        <v>8</v>
      </c>
      <c r="I70" s="250">
        <v>80.37</v>
      </c>
      <c r="J70" s="236">
        <v>0</v>
      </c>
      <c r="K70" s="237">
        <v>8</v>
      </c>
      <c r="L70" s="238">
        <v>80.37</v>
      </c>
      <c r="M70" s="239">
        <v>80.37</v>
      </c>
    </row>
    <row r="71" spans="1:13" ht="15">
      <c r="A71" s="233">
        <v>57</v>
      </c>
      <c r="B71" s="234" t="s">
        <v>257</v>
      </c>
      <c r="C71" s="234">
        <v>40578</v>
      </c>
      <c r="D71" s="234">
        <v>44</v>
      </c>
      <c r="E71" s="234">
        <v>128</v>
      </c>
      <c r="F71" s="234">
        <v>1605</v>
      </c>
      <c r="G71" s="235" t="s">
        <v>287</v>
      </c>
      <c r="H71" s="249">
        <v>8</v>
      </c>
      <c r="I71" s="250">
        <v>80.75</v>
      </c>
      <c r="J71" s="236">
        <v>0</v>
      </c>
      <c r="K71" s="237">
        <v>8</v>
      </c>
      <c r="L71" s="238">
        <v>80.75</v>
      </c>
      <c r="M71" s="239">
        <v>80.75</v>
      </c>
    </row>
    <row r="72" spans="1:13" ht="15">
      <c r="A72" s="233">
        <v>58</v>
      </c>
      <c r="B72" s="234" t="s">
        <v>235</v>
      </c>
      <c r="C72" s="234">
        <v>55978</v>
      </c>
      <c r="D72" s="234">
        <v>33</v>
      </c>
      <c r="E72" s="234">
        <v>153</v>
      </c>
      <c r="F72" s="234">
        <v>17911</v>
      </c>
      <c r="G72" s="235" t="s">
        <v>306</v>
      </c>
      <c r="H72" s="249">
        <v>8</v>
      </c>
      <c r="I72" s="250">
        <v>81.35</v>
      </c>
      <c r="J72" s="236">
        <v>0</v>
      </c>
      <c r="K72" s="237">
        <v>8</v>
      </c>
      <c r="L72" s="238">
        <v>81.35</v>
      </c>
      <c r="M72" s="239">
        <v>81.35</v>
      </c>
    </row>
    <row r="73" spans="1:13" ht="15">
      <c r="A73" s="233">
        <v>59</v>
      </c>
      <c r="B73" s="234" t="s">
        <v>267</v>
      </c>
      <c r="C73" s="234">
        <v>49221</v>
      </c>
      <c r="D73" s="234">
        <v>68</v>
      </c>
      <c r="E73" s="234">
        <v>119</v>
      </c>
      <c r="F73" s="234">
        <v>15163</v>
      </c>
      <c r="G73" s="235" t="s">
        <v>86</v>
      </c>
      <c r="H73" s="249">
        <v>8</v>
      </c>
      <c r="I73" s="250">
        <v>87.07</v>
      </c>
      <c r="J73" s="236">
        <v>1</v>
      </c>
      <c r="K73" s="237">
        <v>9</v>
      </c>
      <c r="L73" s="238">
        <v>87.07</v>
      </c>
      <c r="M73" s="239">
        <v>87.07</v>
      </c>
    </row>
    <row r="74" spans="1:13" ht="15">
      <c r="A74" s="233">
        <v>60</v>
      </c>
      <c r="B74" s="234" t="s">
        <v>216</v>
      </c>
      <c r="C74" s="234">
        <v>55537</v>
      </c>
      <c r="D74" s="234">
        <v>13</v>
      </c>
      <c r="E74" s="234">
        <v>24</v>
      </c>
      <c r="F74" s="234">
        <v>5014</v>
      </c>
      <c r="G74" s="235" t="s">
        <v>154</v>
      </c>
      <c r="H74" s="249">
        <v>8</v>
      </c>
      <c r="I74" s="250">
        <v>89.56</v>
      </c>
      <c r="J74" s="236">
        <v>1</v>
      </c>
      <c r="K74" s="237">
        <v>9</v>
      </c>
      <c r="L74" s="238">
        <v>89.56</v>
      </c>
      <c r="M74" s="239">
        <v>89.56</v>
      </c>
    </row>
    <row r="75" spans="1:13" ht="15">
      <c r="A75" s="233">
        <v>61</v>
      </c>
      <c r="B75" s="234" t="s">
        <v>205</v>
      </c>
      <c r="C75" s="234">
        <v>50844</v>
      </c>
      <c r="D75" s="234">
        <v>47</v>
      </c>
      <c r="E75" s="234">
        <v>40</v>
      </c>
      <c r="F75" s="234">
        <v>13445</v>
      </c>
      <c r="G75" s="235" t="s">
        <v>103</v>
      </c>
      <c r="H75" s="249">
        <v>8</v>
      </c>
      <c r="I75" s="250">
        <v>89.86</v>
      </c>
      <c r="J75" s="236">
        <v>1</v>
      </c>
      <c r="K75" s="237">
        <v>9</v>
      </c>
      <c r="L75" s="238">
        <v>89.86</v>
      </c>
      <c r="M75" s="239">
        <v>89.86</v>
      </c>
    </row>
    <row r="76" spans="1:13" ht="15">
      <c r="A76" s="233">
        <v>62</v>
      </c>
      <c r="B76" s="234" t="s">
        <v>260</v>
      </c>
      <c r="C76" s="234">
        <v>3169</v>
      </c>
      <c r="D76" s="234">
        <v>48</v>
      </c>
      <c r="E76" s="234">
        <v>97</v>
      </c>
      <c r="F76" s="234">
        <v>6199</v>
      </c>
      <c r="G76" s="235" t="s">
        <v>280</v>
      </c>
      <c r="H76" s="249">
        <v>12</v>
      </c>
      <c r="I76" s="250">
        <v>71.3</v>
      </c>
      <c r="J76" s="236">
        <v>0</v>
      </c>
      <c r="K76" s="237">
        <v>12</v>
      </c>
      <c r="L76" s="238">
        <v>71.3</v>
      </c>
      <c r="M76" s="239">
        <v>71.3</v>
      </c>
    </row>
    <row r="77" spans="1:13" ht="15">
      <c r="A77" s="233">
        <v>63</v>
      </c>
      <c r="B77" s="234" t="s">
        <v>251</v>
      </c>
      <c r="C77" s="234">
        <v>23096</v>
      </c>
      <c r="D77" s="234">
        <v>21</v>
      </c>
      <c r="E77" s="234">
        <v>114</v>
      </c>
      <c r="F77" s="234">
        <v>2355</v>
      </c>
      <c r="G77" s="235" t="s">
        <v>318</v>
      </c>
      <c r="H77" s="249">
        <v>12</v>
      </c>
      <c r="I77" s="250">
        <v>77.39</v>
      </c>
      <c r="J77" s="236">
        <v>0</v>
      </c>
      <c r="K77" s="237">
        <v>12</v>
      </c>
      <c r="L77" s="238">
        <v>77.39</v>
      </c>
      <c r="M77" s="239">
        <v>77.39</v>
      </c>
    </row>
    <row r="78" spans="1:13" ht="15">
      <c r="A78" s="233">
        <v>64</v>
      </c>
      <c r="B78" s="234" t="s">
        <v>253</v>
      </c>
      <c r="C78" s="234">
        <v>55516</v>
      </c>
      <c r="D78" s="234">
        <v>40</v>
      </c>
      <c r="E78" s="234">
        <v>81</v>
      </c>
      <c r="F78" s="234">
        <v>13693</v>
      </c>
      <c r="G78" s="235" t="s">
        <v>320</v>
      </c>
      <c r="H78" s="249">
        <v>12</v>
      </c>
      <c r="I78" s="250">
        <v>78.58</v>
      </c>
      <c r="J78" s="236">
        <v>0</v>
      </c>
      <c r="K78" s="237">
        <v>12</v>
      </c>
      <c r="L78" s="238">
        <v>78.58</v>
      </c>
      <c r="M78" s="239">
        <v>78.58</v>
      </c>
    </row>
    <row r="79" spans="1:13" ht="15">
      <c r="A79" s="233">
        <v>65</v>
      </c>
      <c r="B79" s="234" t="s">
        <v>183</v>
      </c>
      <c r="C79" s="234">
        <v>53599</v>
      </c>
      <c r="D79" s="234">
        <v>46</v>
      </c>
      <c r="E79" s="234">
        <v>117</v>
      </c>
      <c r="F79" s="234">
        <v>16235</v>
      </c>
      <c r="G79" s="235" t="s">
        <v>172</v>
      </c>
      <c r="H79" s="249">
        <v>12</v>
      </c>
      <c r="I79" s="250">
        <v>84.95</v>
      </c>
      <c r="J79" s="236">
        <v>0</v>
      </c>
      <c r="K79" s="237">
        <v>12</v>
      </c>
      <c r="L79" s="238">
        <v>84.95</v>
      </c>
      <c r="M79" s="239">
        <v>84.95</v>
      </c>
    </row>
    <row r="80" spans="1:13" ht="15">
      <c r="A80" s="233">
        <v>66</v>
      </c>
      <c r="B80" s="234" t="s">
        <v>223</v>
      </c>
      <c r="C80" s="234">
        <v>25737</v>
      </c>
      <c r="D80" s="234">
        <v>63</v>
      </c>
      <c r="E80" s="234">
        <v>48</v>
      </c>
      <c r="F80" s="234">
        <v>16412</v>
      </c>
      <c r="G80" s="235" t="s">
        <v>300</v>
      </c>
      <c r="H80" s="249">
        <v>8</v>
      </c>
      <c r="I80" s="250">
        <v>98.97</v>
      </c>
      <c r="J80" s="236">
        <v>4</v>
      </c>
      <c r="K80" s="237">
        <v>12</v>
      </c>
      <c r="L80" s="238">
        <v>98.97</v>
      </c>
      <c r="M80" s="239">
        <v>98.97</v>
      </c>
    </row>
    <row r="81" spans="1:13" ht="15">
      <c r="A81" s="233">
        <v>67</v>
      </c>
      <c r="B81" s="234" t="s">
        <v>250</v>
      </c>
      <c r="C81" s="234">
        <v>50837</v>
      </c>
      <c r="D81" s="234">
        <v>11</v>
      </c>
      <c r="E81" s="234">
        <v>112</v>
      </c>
      <c r="F81" s="234">
        <v>12629</v>
      </c>
      <c r="G81" s="235" t="s">
        <v>317</v>
      </c>
      <c r="H81" s="249">
        <v>12</v>
      </c>
      <c r="I81" s="250">
        <v>86.28</v>
      </c>
      <c r="J81" s="236">
        <v>1</v>
      </c>
      <c r="K81" s="237">
        <v>13</v>
      </c>
      <c r="L81" s="238">
        <v>86.28</v>
      </c>
      <c r="M81" s="239">
        <v>86.28</v>
      </c>
    </row>
    <row r="82" spans="1:13" ht="15">
      <c r="A82" s="233">
        <v>68</v>
      </c>
      <c r="B82" s="234" t="s">
        <v>188</v>
      </c>
      <c r="C82" s="234">
        <v>26330</v>
      </c>
      <c r="D82" s="234">
        <v>56</v>
      </c>
      <c r="E82" s="234">
        <v>19</v>
      </c>
      <c r="F82" s="234">
        <v>2517</v>
      </c>
      <c r="G82" s="235" t="s">
        <v>158</v>
      </c>
      <c r="H82" s="249">
        <v>12</v>
      </c>
      <c r="I82" s="250">
        <v>98.32</v>
      </c>
      <c r="J82" s="236">
        <v>4</v>
      </c>
      <c r="K82" s="237">
        <v>16</v>
      </c>
      <c r="L82" s="238">
        <v>98.32</v>
      </c>
      <c r="M82" s="239">
        <v>98.32</v>
      </c>
    </row>
    <row r="83" spans="1:13" ht="15">
      <c r="A83" s="233">
        <v>69</v>
      </c>
      <c r="B83" s="234" t="s">
        <v>276</v>
      </c>
      <c r="C83" s="234">
        <v>2036</v>
      </c>
      <c r="D83" s="234">
        <v>18</v>
      </c>
      <c r="E83" s="234">
        <v>77</v>
      </c>
      <c r="F83" s="234">
        <v>1793</v>
      </c>
      <c r="G83" s="235" t="s">
        <v>329</v>
      </c>
      <c r="H83" s="249">
        <v>16</v>
      </c>
      <c r="I83" s="250">
        <v>92.9</v>
      </c>
      <c r="J83" s="236">
        <v>2</v>
      </c>
      <c r="K83" s="237">
        <v>18</v>
      </c>
      <c r="L83" s="238">
        <v>92.9</v>
      </c>
      <c r="M83" s="239">
        <v>92.9</v>
      </c>
    </row>
    <row r="84" spans="1:13" ht="15">
      <c r="A84" s="233">
        <v>70</v>
      </c>
      <c r="B84" s="234" t="s">
        <v>242</v>
      </c>
      <c r="C84" s="234">
        <v>80697</v>
      </c>
      <c r="D84" s="234">
        <v>62</v>
      </c>
      <c r="E84" s="234">
        <v>103</v>
      </c>
      <c r="F84" s="234">
        <v>131557</v>
      </c>
      <c r="G84" s="235" t="s">
        <v>311</v>
      </c>
      <c r="H84" s="249">
        <v>20</v>
      </c>
      <c r="I84" s="250">
        <v>105.87</v>
      </c>
      <c r="J84" s="236">
        <v>5</v>
      </c>
      <c r="K84" s="237">
        <v>25</v>
      </c>
      <c r="L84" s="238">
        <v>105.87</v>
      </c>
      <c r="M84" s="239">
        <v>105.87</v>
      </c>
    </row>
    <row r="85" spans="1:13" ht="15">
      <c r="A85" s="233">
        <v>71</v>
      </c>
      <c r="B85" s="234" t="s">
        <v>236</v>
      </c>
      <c r="C85" s="234">
        <v>40215</v>
      </c>
      <c r="D85" s="234">
        <v>16</v>
      </c>
      <c r="E85" s="234">
        <v>99</v>
      </c>
      <c r="F85" s="234">
        <v>13820</v>
      </c>
      <c r="G85" s="235" t="s">
        <v>307</v>
      </c>
      <c r="H85" s="249">
        <v>28</v>
      </c>
      <c r="I85" s="250">
        <v>86.74</v>
      </c>
      <c r="J85" s="236">
        <v>1</v>
      </c>
      <c r="K85" s="237">
        <v>29</v>
      </c>
      <c r="L85" s="238">
        <v>86.74</v>
      </c>
      <c r="M85" s="239">
        <v>86.74</v>
      </c>
    </row>
    <row r="86" spans="1:13" ht="15">
      <c r="A86" s="233">
        <v>72</v>
      </c>
      <c r="B86" s="234" t="s">
        <v>362</v>
      </c>
      <c r="C86" s="234">
        <v>22733</v>
      </c>
      <c r="D86" s="234">
        <v>7</v>
      </c>
      <c r="E86" s="234">
        <v>230</v>
      </c>
      <c r="F86" s="234">
        <v>12269</v>
      </c>
      <c r="G86" s="235" t="s">
        <v>363</v>
      </c>
      <c r="H86" s="249">
        <v>24</v>
      </c>
      <c r="I86" s="250">
        <v>109.56</v>
      </c>
      <c r="J86" s="236">
        <v>6</v>
      </c>
      <c r="K86" s="237">
        <v>30</v>
      </c>
      <c r="L86" s="238">
        <v>109.56</v>
      </c>
      <c r="M86" s="239">
        <v>109.56</v>
      </c>
    </row>
    <row r="87" spans="1:13" ht="15">
      <c r="A87" s="233">
        <v>73</v>
      </c>
      <c r="B87" s="234" t="s">
        <v>239</v>
      </c>
      <c r="C87" s="234">
        <v>16657</v>
      </c>
      <c r="D87" s="234">
        <v>72</v>
      </c>
      <c r="E87" s="234">
        <v>105</v>
      </c>
      <c r="F87" s="234">
        <v>33024</v>
      </c>
      <c r="G87" s="235" t="s">
        <v>309</v>
      </c>
      <c r="H87" s="249">
        <v>32</v>
      </c>
      <c r="I87" s="250">
        <v>87.91</v>
      </c>
      <c r="J87" s="236">
        <v>1</v>
      </c>
      <c r="K87" s="237">
        <v>33</v>
      </c>
      <c r="L87" s="238">
        <v>87.91</v>
      </c>
      <c r="M87" s="239">
        <v>87.91</v>
      </c>
    </row>
    <row r="88" spans="1:13" ht="15">
      <c r="A88" s="233" t="s">
        <v>54</v>
      </c>
      <c r="B88" s="234" t="s">
        <v>258</v>
      </c>
      <c r="C88" s="234">
        <v>50566</v>
      </c>
      <c r="D88" s="234">
        <v>9</v>
      </c>
      <c r="E88" s="234">
        <v>165</v>
      </c>
      <c r="F88" s="234">
        <v>13826</v>
      </c>
      <c r="G88" s="235" t="s">
        <v>100</v>
      </c>
      <c r="H88" s="249" t="s">
        <v>48</v>
      </c>
      <c r="I88" s="250"/>
      <c r="J88" s="236">
        <v>0</v>
      </c>
      <c r="K88" s="237" t="s">
        <v>330</v>
      </c>
      <c r="L88" s="238" t="s">
        <v>330</v>
      </c>
      <c r="M88" s="239" t="s">
        <v>330</v>
      </c>
    </row>
    <row r="89" spans="1:13" ht="15">
      <c r="A89" s="233" t="s">
        <v>54</v>
      </c>
      <c r="B89" s="234" t="s">
        <v>364</v>
      </c>
      <c r="C89" s="234">
        <v>40656</v>
      </c>
      <c r="D89" s="234">
        <v>26</v>
      </c>
      <c r="E89" s="234">
        <v>200</v>
      </c>
      <c r="F89" s="234">
        <v>16981</v>
      </c>
      <c r="G89" s="235" t="s">
        <v>365</v>
      </c>
      <c r="H89" s="249" t="s">
        <v>48</v>
      </c>
      <c r="I89" s="250"/>
      <c r="J89" s="236">
        <v>0</v>
      </c>
      <c r="K89" s="237" t="s">
        <v>330</v>
      </c>
      <c r="L89" s="238" t="s">
        <v>330</v>
      </c>
      <c r="M89" s="239" t="s">
        <v>330</v>
      </c>
    </row>
    <row r="90" spans="1:13" ht="15">
      <c r="A90" s="233" t="s">
        <v>54</v>
      </c>
      <c r="B90" s="234" t="s">
        <v>366</v>
      </c>
      <c r="C90" s="234">
        <v>80129</v>
      </c>
      <c r="D90" s="234">
        <v>61</v>
      </c>
      <c r="E90" s="234">
        <v>85</v>
      </c>
      <c r="F90" s="234">
        <v>4967</v>
      </c>
      <c r="G90" s="235" t="s">
        <v>296</v>
      </c>
      <c r="H90" s="249" t="s">
        <v>48</v>
      </c>
      <c r="I90" s="250"/>
      <c r="J90" s="236">
        <v>0</v>
      </c>
      <c r="K90" s="237" t="s">
        <v>330</v>
      </c>
      <c r="L90" s="238" t="s">
        <v>330</v>
      </c>
      <c r="M90" s="239" t="s">
        <v>330</v>
      </c>
    </row>
    <row r="91" spans="1:13" ht="15">
      <c r="A91" s="233" t="s">
        <v>54</v>
      </c>
      <c r="B91" s="234" t="s">
        <v>195</v>
      </c>
      <c r="C91" s="234">
        <v>21520</v>
      </c>
      <c r="D91" s="234">
        <v>66</v>
      </c>
      <c r="E91" s="234">
        <v>102</v>
      </c>
      <c r="F91" s="234">
        <v>16051</v>
      </c>
      <c r="G91" s="235" t="s">
        <v>289</v>
      </c>
      <c r="H91" s="249" t="s">
        <v>48</v>
      </c>
      <c r="I91" s="250"/>
      <c r="J91" s="236">
        <v>0</v>
      </c>
      <c r="K91" s="237" t="s">
        <v>330</v>
      </c>
      <c r="L91" s="238" t="s">
        <v>330</v>
      </c>
      <c r="M91" s="239" t="s">
        <v>330</v>
      </c>
    </row>
    <row r="92" spans="1:13" ht="15">
      <c r="A92" s="233" t="s">
        <v>54</v>
      </c>
      <c r="B92" s="234" t="s">
        <v>254</v>
      </c>
      <c r="C92" s="234">
        <v>18837</v>
      </c>
      <c r="D92" s="234">
        <v>71</v>
      </c>
      <c r="E92" s="234">
        <v>89</v>
      </c>
      <c r="F92" s="234">
        <v>15930</v>
      </c>
      <c r="G92" s="235" t="s">
        <v>321</v>
      </c>
      <c r="H92" s="249" t="s">
        <v>48</v>
      </c>
      <c r="I92" s="250"/>
      <c r="J92" s="236">
        <v>0</v>
      </c>
      <c r="K92" s="237" t="s">
        <v>330</v>
      </c>
      <c r="L92" s="238" t="s">
        <v>330</v>
      </c>
      <c r="M92" s="239" t="s">
        <v>330</v>
      </c>
    </row>
    <row r="93" spans="1:13" ht="15">
      <c r="A93" s="233" t="s">
        <v>54</v>
      </c>
      <c r="B93" s="234" t="s">
        <v>219</v>
      </c>
      <c r="C93" s="234">
        <v>53602</v>
      </c>
      <c r="D93" s="234">
        <v>73</v>
      </c>
      <c r="E93" s="234">
        <v>74</v>
      </c>
      <c r="F93" s="234">
        <v>15044</v>
      </c>
      <c r="G93" s="235" t="s">
        <v>297</v>
      </c>
      <c r="H93" s="249" t="s">
        <v>48</v>
      </c>
      <c r="I93" s="250"/>
      <c r="J93" s="236">
        <v>0</v>
      </c>
      <c r="K93" s="237" t="s">
        <v>330</v>
      </c>
      <c r="L93" s="238" t="s">
        <v>330</v>
      </c>
      <c r="M93" s="239" t="s">
        <v>330</v>
      </c>
    </row>
    <row r="94" spans="1:13" ht="15.75" thickBot="1">
      <c r="A94" s="240" t="s">
        <v>54</v>
      </c>
      <c r="B94" s="241" t="s">
        <v>266</v>
      </c>
      <c r="C94" s="241">
        <v>23581</v>
      </c>
      <c r="D94" s="241">
        <v>74</v>
      </c>
      <c r="E94" s="241">
        <v>98</v>
      </c>
      <c r="F94" s="241">
        <v>16424</v>
      </c>
      <c r="G94" s="242" t="s">
        <v>324</v>
      </c>
      <c r="H94" s="251" t="s">
        <v>48</v>
      </c>
      <c r="I94" s="252"/>
      <c r="J94" s="243">
        <v>0</v>
      </c>
      <c r="K94" s="244" t="s">
        <v>330</v>
      </c>
      <c r="L94" s="245" t="s">
        <v>330</v>
      </c>
      <c r="M94" s="246" t="s">
        <v>330</v>
      </c>
    </row>
  </sheetData>
  <sheetProtection/>
  <mergeCells count="8">
    <mergeCell ref="A1:M3"/>
    <mergeCell ref="I5:K5"/>
    <mergeCell ref="A13:G13"/>
    <mergeCell ref="I6:K6"/>
    <mergeCell ref="J13:J14"/>
    <mergeCell ref="K13:M13"/>
    <mergeCell ref="H13:I13"/>
    <mergeCell ref="I7:K7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zoomScale="112" zoomScaleNormal="112" zoomScalePageLayoutView="0" workbookViewId="0" topLeftCell="A31">
      <selection activeCell="B8" sqref="B8"/>
    </sheetView>
  </sheetViews>
  <sheetFormatPr defaultColWidth="11.421875" defaultRowHeight="12.75"/>
  <cols>
    <col min="1" max="1" width="7.28125" style="28" customWidth="1"/>
    <col min="2" max="2" width="23.57421875" style="29" customWidth="1"/>
    <col min="3" max="3" width="7.140625" style="29" hidden="1" customWidth="1"/>
    <col min="4" max="4" width="3.8515625" style="29" hidden="1" customWidth="1"/>
    <col min="5" max="5" width="5.28125" style="29" hidden="1" customWidth="1"/>
    <col min="6" max="6" width="7.421875" style="29" hidden="1" customWidth="1"/>
    <col min="7" max="7" width="29.00390625" style="29" customWidth="1"/>
    <col min="8" max="8" width="8.28125" style="29" customWidth="1"/>
    <col min="9" max="9" width="7.28125" style="29" customWidth="1"/>
    <col min="10" max="10" width="8.7109375" style="29" customWidth="1"/>
    <col min="11" max="11" width="8.8515625" style="29" customWidth="1"/>
    <col min="12" max="12" width="11.421875" style="29" hidden="1" customWidth="1"/>
    <col min="13" max="13" width="8.57421875" style="29" customWidth="1"/>
    <col min="14" max="16384" width="11.421875" style="25" customWidth="1"/>
  </cols>
  <sheetData>
    <row r="1" spans="1:13" ht="15" customHeight="1">
      <c r="A1" s="455" t="s">
        <v>452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</row>
    <row r="3" spans="1:13" ht="15.7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7.2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</row>
    <row r="5" spans="1:11" ht="15">
      <c r="A5" s="95"/>
      <c r="B5" s="452" t="s">
        <v>0</v>
      </c>
      <c r="C5" s="96"/>
      <c r="D5" s="96"/>
      <c r="E5" s="96"/>
      <c r="F5" s="96"/>
      <c r="G5" s="96"/>
      <c r="H5" s="132" t="s">
        <v>2</v>
      </c>
      <c r="I5" s="524" t="s">
        <v>38</v>
      </c>
      <c r="J5" s="524"/>
      <c r="K5" s="525"/>
    </row>
    <row r="6" spans="1:11" ht="15.75" thickBot="1">
      <c r="A6" s="95"/>
      <c r="B6" s="453">
        <v>11</v>
      </c>
      <c r="C6" s="96"/>
      <c r="D6" s="96"/>
      <c r="E6" s="96"/>
      <c r="F6" s="96"/>
      <c r="G6" s="96"/>
      <c r="H6" s="133" t="s">
        <v>3</v>
      </c>
      <c r="I6" s="544">
        <v>1.2</v>
      </c>
      <c r="J6" s="544"/>
      <c r="K6" s="545"/>
    </row>
    <row r="7" spans="1:12" ht="15.75" thickBot="1">
      <c r="A7" s="95"/>
      <c r="B7" s="97"/>
      <c r="C7" s="97"/>
      <c r="D7" s="97"/>
      <c r="E7" s="97"/>
      <c r="F7" s="97"/>
      <c r="G7" s="35"/>
      <c r="H7" s="134" t="s">
        <v>5</v>
      </c>
      <c r="I7" s="558">
        <v>40614</v>
      </c>
      <c r="J7" s="558"/>
      <c r="K7" s="559"/>
      <c r="L7" s="48"/>
    </row>
    <row r="8" spans="1:13" ht="15.75" customHeight="1" thickBot="1">
      <c r="A8" s="95"/>
      <c r="B8" s="97"/>
      <c r="C8" s="97"/>
      <c r="D8" s="97"/>
      <c r="E8" s="97"/>
      <c r="F8" s="97"/>
      <c r="G8" s="97"/>
      <c r="H8" s="141"/>
      <c r="I8" s="98"/>
      <c r="J8" s="47"/>
      <c r="K8" s="48"/>
      <c r="L8" s="48"/>
      <c r="M8" s="48"/>
    </row>
    <row r="9" spans="1:13" ht="16.5" thickBot="1" thickTop="1">
      <c r="A9" s="95"/>
      <c r="B9" s="132" t="s">
        <v>4</v>
      </c>
      <c r="C9" s="50"/>
      <c r="D9" s="50"/>
      <c r="E9" s="50"/>
      <c r="F9" s="50"/>
      <c r="G9" s="51">
        <v>350</v>
      </c>
      <c r="H9" s="142"/>
      <c r="I9" s="99"/>
      <c r="J9" s="461"/>
      <c r="K9" s="461"/>
      <c r="L9" s="461"/>
      <c r="M9" s="462"/>
    </row>
    <row r="10" spans="1:13" ht="15">
      <c r="A10" s="95"/>
      <c r="B10" s="133" t="s">
        <v>6</v>
      </c>
      <c r="C10" s="52"/>
      <c r="D10" s="52"/>
      <c r="E10" s="52"/>
      <c r="F10" s="52"/>
      <c r="G10" s="53">
        <v>480</v>
      </c>
      <c r="H10" s="28"/>
      <c r="I10" s="28"/>
      <c r="J10" s="507"/>
      <c r="K10" s="507"/>
      <c r="L10" s="507"/>
      <c r="M10" s="508"/>
    </row>
    <row r="11" spans="1:13" ht="15" customHeight="1" thickBot="1">
      <c r="A11" s="95"/>
      <c r="B11" s="134" t="s">
        <v>7</v>
      </c>
      <c r="C11" s="54"/>
      <c r="D11" s="54"/>
      <c r="E11" s="54"/>
      <c r="F11" s="54"/>
      <c r="G11" s="55">
        <f>G10/G9</f>
        <v>1.3714285714285714</v>
      </c>
      <c r="H11" s="143">
        <f>ROUNDUP(IF(G11&gt;1,(G11-1)*60+60,G11*60),0)</f>
        <v>83</v>
      </c>
      <c r="I11" s="144" t="s">
        <v>8</v>
      </c>
      <c r="J11" s="510"/>
      <c r="K11" s="510"/>
      <c r="L11" s="510"/>
      <c r="M11" s="511"/>
    </row>
    <row r="12" spans="1:12" ht="15.75" thickBot="1">
      <c r="A12" s="95"/>
      <c r="B12" s="97"/>
      <c r="C12" s="97"/>
      <c r="D12" s="97"/>
      <c r="E12" s="97"/>
      <c r="F12" s="97"/>
      <c r="G12" s="97"/>
      <c r="H12" s="47"/>
      <c r="I12" s="47"/>
      <c r="J12" s="47"/>
      <c r="K12" s="48"/>
      <c r="L12" s="48"/>
    </row>
    <row r="13" spans="1:13" ht="15" customHeight="1">
      <c r="A13" s="477" t="s">
        <v>9</v>
      </c>
      <c r="B13" s="478"/>
      <c r="C13" s="478"/>
      <c r="D13" s="478"/>
      <c r="E13" s="478"/>
      <c r="F13" s="478"/>
      <c r="G13" s="539"/>
      <c r="H13" s="551" t="s">
        <v>10</v>
      </c>
      <c r="I13" s="552"/>
      <c r="J13" s="486" t="s">
        <v>12</v>
      </c>
      <c r="K13" s="548" t="s">
        <v>13</v>
      </c>
      <c r="L13" s="549"/>
      <c r="M13" s="550"/>
    </row>
    <row r="14" spans="1:13" ht="15.75" thickBot="1">
      <c r="A14" s="57" t="s">
        <v>14</v>
      </c>
      <c r="B14" s="58" t="s">
        <v>15</v>
      </c>
      <c r="C14" s="58" t="s">
        <v>16</v>
      </c>
      <c r="D14" s="58" t="s">
        <v>17</v>
      </c>
      <c r="E14" s="58" t="s">
        <v>18</v>
      </c>
      <c r="F14" s="58" t="s">
        <v>19</v>
      </c>
      <c r="G14" s="102" t="s">
        <v>20</v>
      </c>
      <c r="H14" s="103" t="s">
        <v>21</v>
      </c>
      <c r="I14" s="104" t="s">
        <v>22</v>
      </c>
      <c r="J14" s="487"/>
      <c r="K14" s="107" t="s">
        <v>23</v>
      </c>
      <c r="L14" s="108"/>
      <c r="M14" s="109" t="s">
        <v>22</v>
      </c>
    </row>
    <row r="15" spans="1:13" ht="15">
      <c r="A15" s="27">
        <v>1</v>
      </c>
      <c r="B15" s="227" t="s">
        <v>187</v>
      </c>
      <c r="C15" s="135"/>
      <c r="D15" s="135"/>
      <c r="E15" s="135"/>
      <c r="F15" s="135"/>
      <c r="G15" s="228" t="s">
        <v>286</v>
      </c>
      <c r="H15" s="254">
        <v>0</v>
      </c>
      <c r="I15" s="206">
        <v>53.28</v>
      </c>
      <c r="J15" s="113">
        <v>0</v>
      </c>
      <c r="K15" s="114">
        <f aca="true" t="shared" si="0" ref="K15:K61">IF(H15="E","ELIM.",IF(H15="NP","NO PRES.",J15+H15))</f>
        <v>0</v>
      </c>
      <c r="L15" s="115">
        <f aca="true" t="shared" si="1" ref="L15:L62">IF(K15="ELIM.","ELIM.",IF(K15="NO PRES.","NO PRES.",I15))</f>
        <v>53.28</v>
      </c>
      <c r="M15" s="116">
        <f aca="true" t="shared" si="2" ref="M15:M62">IF(L15=0,"???",L15)</f>
        <v>53.28</v>
      </c>
    </row>
    <row r="16" spans="1:13" ht="15">
      <c r="A16" s="13">
        <v>2</v>
      </c>
      <c r="B16" s="234" t="s">
        <v>244</v>
      </c>
      <c r="C16" s="137"/>
      <c r="D16" s="137"/>
      <c r="E16" s="137"/>
      <c r="F16" s="137"/>
      <c r="G16" s="235" t="s">
        <v>313</v>
      </c>
      <c r="H16" s="255">
        <v>0</v>
      </c>
      <c r="I16" s="201">
        <v>53.82</v>
      </c>
      <c r="J16" s="20">
        <v>0</v>
      </c>
      <c r="K16" s="21">
        <f t="shared" si="0"/>
        <v>0</v>
      </c>
      <c r="L16" s="83">
        <f t="shared" si="1"/>
        <v>53.82</v>
      </c>
      <c r="M16" s="86">
        <f t="shared" si="2"/>
        <v>53.82</v>
      </c>
    </row>
    <row r="17" spans="1:13" ht="15">
      <c r="A17" s="13">
        <v>3</v>
      </c>
      <c r="B17" s="234" t="s">
        <v>261</v>
      </c>
      <c r="C17" s="137"/>
      <c r="D17" s="137"/>
      <c r="E17" s="137"/>
      <c r="F17" s="137"/>
      <c r="G17" s="235" t="s">
        <v>314</v>
      </c>
      <c r="H17" s="255">
        <v>0</v>
      </c>
      <c r="I17" s="201">
        <v>54.7</v>
      </c>
      <c r="J17" s="20">
        <v>0</v>
      </c>
      <c r="K17" s="21">
        <f t="shared" si="0"/>
        <v>0</v>
      </c>
      <c r="L17" s="83">
        <f t="shared" si="1"/>
        <v>54.7</v>
      </c>
      <c r="M17" s="86">
        <f t="shared" si="2"/>
        <v>54.7</v>
      </c>
    </row>
    <row r="18" spans="1:13" ht="15">
      <c r="A18" s="13">
        <v>4</v>
      </c>
      <c r="B18" s="234" t="s">
        <v>249</v>
      </c>
      <c r="C18" s="137"/>
      <c r="D18" s="137"/>
      <c r="E18" s="137"/>
      <c r="F18" s="137"/>
      <c r="G18" s="235" t="s">
        <v>316</v>
      </c>
      <c r="H18" s="255">
        <v>0</v>
      </c>
      <c r="I18" s="201">
        <v>56.66</v>
      </c>
      <c r="J18" s="20">
        <v>0</v>
      </c>
      <c r="K18" s="21">
        <f t="shared" si="0"/>
        <v>0</v>
      </c>
      <c r="L18" s="83">
        <f t="shared" si="1"/>
        <v>56.66</v>
      </c>
      <c r="M18" s="86">
        <f t="shared" si="2"/>
        <v>56.66</v>
      </c>
    </row>
    <row r="19" spans="1:13" ht="15">
      <c r="A19" s="13">
        <v>5</v>
      </c>
      <c r="B19" s="234" t="s">
        <v>220</v>
      </c>
      <c r="C19" s="137"/>
      <c r="D19" s="137"/>
      <c r="E19" s="137"/>
      <c r="F19" s="137"/>
      <c r="G19" s="235" t="s">
        <v>156</v>
      </c>
      <c r="H19" s="255">
        <v>0</v>
      </c>
      <c r="I19" s="201">
        <v>57.5</v>
      </c>
      <c r="J19" s="20">
        <v>0</v>
      </c>
      <c r="K19" s="21">
        <f t="shared" si="0"/>
        <v>0</v>
      </c>
      <c r="L19" s="83">
        <f t="shared" si="1"/>
        <v>57.5</v>
      </c>
      <c r="M19" s="86">
        <f t="shared" si="2"/>
        <v>57.5</v>
      </c>
    </row>
    <row r="20" spans="1:13" ht="15">
      <c r="A20" s="13">
        <v>6</v>
      </c>
      <c r="B20" s="234" t="s">
        <v>275</v>
      </c>
      <c r="C20" s="137"/>
      <c r="D20" s="137"/>
      <c r="E20" s="137"/>
      <c r="F20" s="137"/>
      <c r="G20" s="235" t="s">
        <v>328</v>
      </c>
      <c r="H20" s="255">
        <v>0</v>
      </c>
      <c r="I20" s="201">
        <v>58.24</v>
      </c>
      <c r="J20" s="20">
        <v>0</v>
      </c>
      <c r="K20" s="21">
        <f t="shared" si="0"/>
        <v>0</v>
      </c>
      <c r="L20" s="83">
        <f t="shared" si="1"/>
        <v>58.24</v>
      </c>
      <c r="M20" s="86">
        <f t="shared" si="2"/>
        <v>58.24</v>
      </c>
    </row>
    <row r="21" spans="1:13" ht="15">
      <c r="A21" s="13">
        <v>7</v>
      </c>
      <c r="B21" s="234" t="s">
        <v>231</v>
      </c>
      <c r="C21" s="137"/>
      <c r="D21" s="137"/>
      <c r="E21" s="137"/>
      <c r="F21" s="137"/>
      <c r="G21" s="235" t="s">
        <v>71</v>
      </c>
      <c r="H21" s="255">
        <v>0</v>
      </c>
      <c r="I21" s="201">
        <v>62.62</v>
      </c>
      <c r="J21" s="20">
        <v>0</v>
      </c>
      <c r="K21" s="21">
        <f t="shared" si="0"/>
        <v>0</v>
      </c>
      <c r="L21" s="83">
        <f t="shared" si="1"/>
        <v>62.62</v>
      </c>
      <c r="M21" s="86">
        <f t="shared" si="2"/>
        <v>62.62</v>
      </c>
    </row>
    <row r="22" spans="1:13" ht="15">
      <c r="A22" s="13">
        <v>8</v>
      </c>
      <c r="B22" s="234" t="s">
        <v>274</v>
      </c>
      <c r="C22" s="137"/>
      <c r="D22" s="137"/>
      <c r="E22" s="137"/>
      <c r="F22" s="137"/>
      <c r="G22" s="235" t="s">
        <v>310</v>
      </c>
      <c r="H22" s="255">
        <v>0</v>
      </c>
      <c r="I22" s="201">
        <v>62.92</v>
      </c>
      <c r="J22" s="20">
        <v>0</v>
      </c>
      <c r="K22" s="21">
        <f t="shared" si="0"/>
        <v>0</v>
      </c>
      <c r="L22" s="83">
        <f t="shared" si="1"/>
        <v>62.92</v>
      </c>
      <c r="M22" s="86">
        <f t="shared" si="2"/>
        <v>62.92</v>
      </c>
    </row>
    <row r="23" spans="1:13" ht="15">
      <c r="A23" s="13">
        <v>9</v>
      </c>
      <c r="B23" s="234" t="s">
        <v>197</v>
      </c>
      <c r="C23" s="137"/>
      <c r="D23" s="137"/>
      <c r="E23" s="137"/>
      <c r="F23" s="137"/>
      <c r="G23" s="235" t="s">
        <v>291</v>
      </c>
      <c r="H23" s="255">
        <v>0</v>
      </c>
      <c r="I23" s="201">
        <v>64.21</v>
      </c>
      <c r="J23" s="20">
        <v>0</v>
      </c>
      <c r="K23" s="21">
        <f t="shared" si="0"/>
        <v>0</v>
      </c>
      <c r="L23" s="83">
        <f t="shared" si="1"/>
        <v>64.21</v>
      </c>
      <c r="M23" s="86">
        <f t="shared" si="2"/>
        <v>64.21</v>
      </c>
    </row>
    <row r="24" spans="1:13" ht="15">
      <c r="A24" s="13">
        <v>10</v>
      </c>
      <c r="B24" s="234" t="s">
        <v>368</v>
      </c>
      <c r="C24" s="137"/>
      <c r="D24" s="137"/>
      <c r="E24" s="137"/>
      <c r="F24" s="137"/>
      <c r="G24" s="235" t="s">
        <v>363</v>
      </c>
      <c r="H24" s="255">
        <v>0</v>
      </c>
      <c r="I24" s="201">
        <v>64.71</v>
      </c>
      <c r="J24" s="20">
        <v>0</v>
      </c>
      <c r="K24" s="21">
        <f t="shared" si="0"/>
        <v>0</v>
      </c>
      <c r="L24" s="83">
        <f t="shared" si="1"/>
        <v>64.71</v>
      </c>
      <c r="M24" s="86">
        <f t="shared" si="2"/>
        <v>64.71</v>
      </c>
    </row>
    <row r="25" spans="1:13" ht="15">
      <c r="A25" s="13">
        <v>11</v>
      </c>
      <c r="B25" s="234" t="s">
        <v>226</v>
      </c>
      <c r="C25" s="137"/>
      <c r="D25" s="137"/>
      <c r="E25" s="137"/>
      <c r="F25" s="137"/>
      <c r="G25" s="235" t="s">
        <v>303</v>
      </c>
      <c r="H25" s="255">
        <v>0</v>
      </c>
      <c r="I25" s="201">
        <v>65.21</v>
      </c>
      <c r="J25" s="20">
        <v>0</v>
      </c>
      <c r="K25" s="21">
        <f t="shared" si="0"/>
        <v>0</v>
      </c>
      <c r="L25" s="83">
        <f t="shared" si="1"/>
        <v>65.21</v>
      </c>
      <c r="M25" s="86">
        <f t="shared" si="2"/>
        <v>65.21</v>
      </c>
    </row>
    <row r="26" spans="1:13" ht="15">
      <c r="A26" s="13">
        <v>12</v>
      </c>
      <c r="B26" s="234" t="s">
        <v>369</v>
      </c>
      <c r="C26" s="137"/>
      <c r="D26" s="137"/>
      <c r="E26" s="137"/>
      <c r="F26" s="137"/>
      <c r="G26" s="235" t="s">
        <v>122</v>
      </c>
      <c r="H26" s="255">
        <v>0</v>
      </c>
      <c r="I26" s="201">
        <v>65.25</v>
      </c>
      <c r="J26" s="20">
        <v>0</v>
      </c>
      <c r="K26" s="21">
        <f t="shared" si="0"/>
        <v>0</v>
      </c>
      <c r="L26" s="83">
        <f t="shared" si="1"/>
        <v>65.25</v>
      </c>
      <c r="M26" s="86">
        <f t="shared" si="2"/>
        <v>65.25</v>
      </c>
    </row>
    <row r="27" spans="1:13" ht="15">
      <c r="A27" s="13">
        <v>13</v>
      </c>
      <c r="B27" s="234" t="s">
        <v>370</v>
      </c>
      <c r="C27" s="137"/>
      <c r="D27" s="137"/>
      <c r="E27" s="137"/>
      <c r="F27" s="137"/>
      <c r="G27" s="235" t="s">
        <v>391</v>
      </c>
      <c r="H27" s="255">
        <v>0</v>
      </c>
      <c r="I27" s="201">
        <v>65.33</v>
      </c>
      <c r="J27" s="20">
        <v>0</v>
      </c>
      <c r="K27" s="21">
        <f t="shared" si="0"/>
        <v>0</v>
      </c>
      <c r="L27" s="83">
        <f t="shared" si="1"/>
        <v>65.33</v>
      </c>
      <c r="M27" s="86">
        <f t="shared" si="2"/>
        <v>65.33</v>
      </c>
    </row>
    <row r="28" spans="1:13" ht="15">
      <c r="A28" s="13">
        <v>14</v>
      </c>
      <c r="B28" s="234" t="s">
        <v>225</v>
      </c>
      <c r="C28" s="137"/>
      <c r="D28" s="137"/>
      <c r="E28" s="137"/>
      <c r="F28" s="137"/>
      <c r="G28" s="235" t="s">
        <v>302</v>
      </c>
      <c r="H28" s="255">
        <v>0</v>
      </c>
      <c r="I28" s="201">
        <v>65.68</v>
      </c>
      <c r="J28" s="20">
        <v>0</v>
      </c>
      <c r="K28" s="21">
        <f t="shared" si="0"/>
        <v>0</v>
      </c>
      <c r="L28" s="83">
        <f t="shared" si="1"/>
        <v>65.68</v>
      </c>
      <c r="M28" s="86">
        <f t="shared" si="2"/>
        <v>65.68</v>
      </c>
    </row>
    <row r="29" spans="1:13" ht="15">
      <c r="A29" s="13">
        <v>15</v>
      </c>
      <c r="B29" s="234" t="s">
        <v>241</v>
      </c>
      <c r="C29" s="137"/>
      <c r="D29" s="137"/>
      <c r="E29" s="137"/>
      <c r="F29" s="137"/>
      <c r="G29" s="235" t="s">
        <v>310</v>
      </c>
      <c r="H29" s="255">
        <v>0</v>
      </c>
      <c r="I29" s="201">
        <v>66.55</v>
      </c>
      <c r="J29" s="20">
        <v>0</v>
      </c>
      <c r="K29" s="21">
        <f t="shared" si="0"/>
        <v>0</v>
      </c>
      <c r="L29" s="83">
        <f t="shared" si="1"/>
        <v>66.55</v>
      </c>
      <c r="M29" s="86">
        <f t="shared" si="2"/>
        <v>66.55</v>
      </c>
    </row>
    <row r="30" spans="1:13" ht="15">
      <c r="A30" s="13">
        <v>16</v>
      </c>
      <c r="B30" s="234" t="s">
        <v>371</v>
      </c>
      <c r="C30" s="137"/>
      <c r="D30" s="137"/>
      <c r="E30" s="137"/>
      <c r="F30" s="137"/>
      <c r="G30" s="235" t="s">
        <v>81</v>
      </c>
      <c r="H30" s="255">
        <v>0</v>
      </c>
      <c r="I30" s="201">
        <v>67.17</v>
      </c>
      <c r="J30" s="20">
        <v>0</v>
      </c>
      <c r="K30" s="21">
        <f t="shared" si="0"/>
        <v>0</v>
      </c>
      <c r="L30" s="83">
        <f t="shared" si="1"/>
        <v>67.17</v>
      </c>
      <c r="M30" s="86">
        <f t="shared" si="2"/>
        <v>67.17</v>
      </c>
    </row>
    <row r="31" spans="1:13" ht="15">
      <c r="A31" s="13">
        <v>17</v>
      </c>
      <c r="B31" s="234" t="s">
        <v>259</v>
      </c>
      <c r="C31" s="137"/>
      <c r="D31" s="137"/>
      <c r="E31" s="137"/>
      <c r="F31" s="137"/>
      <c r="G31" s="235" t="s">
        <v>300</v>
      </c>
      <c r="H31" s="255">
        <v>0</v>
      </c>
      <c r="I31" s="201">
        <v>67.64</v>
      </c>
      <c r="J31" s="20">
        <v>0</v>
      </c>
      <c r="K31" s="21">
        <f t="shared" si="0"/>
        <v>0</v>
      </c>
      <c r="L31" s="83">
        <f t="shared" si="1"/>
        <v>67.64</v>
      </c>
      <c r="M31" s="86">
        <f t="shared" si="2"/>
        <v>67.64</v>
      </c>
    </row>
    <row r="32" spans="1:13" ht="15">
      <c r="A32" s="13">
        <v>18</v>
      </c>
      <c r="B32" s="234" t="s">
        <v>372</v>
      </c>
      <c r="C32" s="137"/>
      <c r="D32" s="137"/>
      <c r="E32" s="137"/>
      <c r="F32" s="137"/>
      <c r="G32" s="235" t="s">
        <v>392</v>
      </c>
      <c r="H32" s="255">
        <v>0</v>
      </c>
      <c r="I32" s="201">
        <v>69.88</v>
      </c>
      <c r="J32" s="20">
        <v>0</v>
      </c>
      <c r="K32" s="21">
        <f t="shared" si="0"/>
        <v>0</v>
      </c>
      <c r="L32" s="83">
        <f t="shared" si="1"/>
        <v>69.88</v>
      </c>
      <c r="M32" s="86">
        <f t="shared" si="2"/>
        <v>69.88</v>
      </c>
    </row>
    <row r="33" spans="1:13" ht="15">
      <c r="A33" s="13">
        <v>19</v>
      </c>
      <c r="B33" s="234" t="s">
        <v>373</v>
      </c>
      <c r="C33" s="137"/>
      <c r="D33" s="137"/>
      <c r="E33" s="137"/>
      <c r="F33" s="137"/>
      <c r="G33" s="253" t="s">
        <v>393</v>
      </c>
      <c r="H33" s="255">
        <v>0</v>
      </c>
      <c r="I33" s="201">
        <v>71.02</v>
      </c>
      <c r="J33" s="20">
        <v>0</v>
      </c>
      <c r="K33" s="21">
        <f t="shared" si="0"/>
        <v>0</v>
      </c>
      <c r="L33" s="83">
        <f t="shared" si="1"/>
        <v>71.02</v>
      </c>
      <c r="M33" s="86">
        <f t="shared" si="2"/>
        <v>71.02</v>
      </c>
    </row>
    <row r="34" spans="1:13" ht="15">
      <c r="A34" s="13">
        <v>20</v>
      </c>
      <c r="B34" s="234" t="s">
        <v>374</v>
      </c>
      <c r="C34" s="137"/>
      <c r="D34" s="137"/>
      <c r="E34" s="137"/>
      <c r="F34" s="137"/>
      <c r="G34" s="235" t="s">
        <v>154</v>
      </c>
      <c r="H34" s="255">
        <v>0</v>
      </c>
      <c r="I34" s="201">
        <v>73.43</v>
      </c>
      <c r="J34" s="20">
        <v>0</v>
      </c>
      <c r="K34" s="21">
        <f t="shared" si="0"/>
        <v>0</v>
      </c>
      <c r="L34" s="83">
        <f t="shared" si="1"/>
        <v>73.43</v>
      </c>
      <c r="M34" s="86">
        <f t="shared" si="2"/>
        <v>73.43</v>
      </c>
    </row>
    <row r="35" spans="1:13" ht="15">
      <c r="A35" s="13">
        <v>21</v>
      </c>
      <c r="B35" s="234" t="s">
        <v>375</v>
      </c>
      <c r="C35" s="137"/>
      <c r="D35" s="137"/>
      <c r="E35" s="137"/>
      <c r="F35" s="137"/>
      <c r="G35" s="235" t="s">
        <v>31</v>
      </c>
      <c r="H35" s="255">
        <v>0</v>
      </c>
      <c r="I35" s="201">
        <v>75.98</v>
      </c>
      <c r="J35" s="20">
        <v>1</v>
      </c>
      <c r="K35" s="21">
        <f t="shared" si="0"/>
        <v>1</v>
      </c>
      <c r="L35" s="83">
        <f t="shared" si="1"/>
        <v>75.98</v>
      </c>
      <c r="M35" s="86">
        <f t="shared" si="2"/>
        <v>75.98</v>
      </c>
    </row>
    <row r="36" spans="1:13" ht="15">
      <c r="A36" s="13">
        <v>22</v>
      </c>
      <c r="B36" s="234" t="s">
        <v>272</v>
      </c>
      <c r="C36" s="137"/>
      <c r="D36" s="137"/>
      <c r="E36" s="137"/>
      <c r="F36" s="137"/>
      <c r="G36" s="235" t="s">
        <v>327</v>
      </c>
      <c r="H36" s="255">
        <v>4</v>
      </c>
      <c r="I36" s="201">
        <v>55.99</v>
      </c>
      <c r="J36" s="20">
        <v>0</v>
      </c>
      <c r="K36" s="21">
        <f t="shared" si="0"/>
        <v>4</v>
      </c>
      <c r="L36" s="83">
        <f t="shared" si="1"/>
        <v>55.99</v>
      </c>
      <c r="M36" s="86">
        <f t="shared" si="2"/>
        <v>55.99</v>
      </c>
    </row>
    <row r="37" spans="1:13" ht="15">
      <c r="A37" s="13">
        <v>23</v>
      </c>
      <c r="B37" s="234" t="s">
        <v>376</v>
      </c>
      <c r="C37" s="137"/>
      <c r="D37" s="137"/>
      <c r="E37" s="137"/>
      <c r="F37" s="137"/>
      <c r="G37" s="235" t="s">
        <v>154</v>
      </c>
      <c r="H37" s="255">
        <v>4</v>
      </c>
      <c r="I37" s="201">
        <v>62.91</v>
      </c>
      <c r="J37" s="20">
        <v>0</v>
      </c>
      <c r="K37" s="21">
        <f t="shared" si="0"/>
        <v>4</v>
      </c>
      <c r="L37" s="83">
        <f t="shared" si="1"/>
        <v>62.91</v>
      </c>
      <c r="M37" s="86">
        <f t="shared" si="2"/>
        <v>62.91</v>
      </c>
    </row>
    <row r="38" spans="1:13" ht="15">
      <c r="A38" s="13">
        <v>24</v>
      </c>
      <c r="B38" s="234" t="s">
        <v>252</v>
      </c>
      <c r="C38" s="137"/>
      <c r="D38" s="137"/>
      <c r="E38" s="137"/>
      <c r="F38" s="137"/>
      <c r="G38" s="235" t="s">
        <v>319</v>
      </c>
      <c r="H38" s="255">
        <v>4</v>
      </c>
      <c r="I38" s="201">
        <v>64.27</v>
      </c>
      <c r="J38" s="20">
        <v>0</v>
      </c>
      <c r="K38" s="21">
        <f t="shared" si="0"/>
        <v>4</v>
      </c>
      <c r="L38" s="83">
        <f t="shared" si="1"/>
        <v>64.27</v>
      </c>
      <c r="M38" s="86">
        <f t="shared" si="2"/>
        <v>64.27</v>
      </c>
    </row>
    <row r="39" spans="1:13" ht="15">
      <c r="A39" s="13">
        <v>25</v>
      </c>
      <c r="B39" s="234" t="s">
        <v>255</v>
      </c>
      <c r="C39" s="137"/>
      <c r="D39" s="137"/>
      <c r="E39" s="137"/>
      <c r="F39" s="137"/>
      <c r="G39" s="235" t="s">
        <v>322</v>
      </c>
      <c r="H39" s="255">
        <v>4</v>
      </c>
      <c r="I39" s="201">
        <v>64.29</v>
      </c>
      <c r="J39" s="20">
        <v>0</v>
      </c>
      <c r="K39" s="21">
        <f t="shared" si="0"/>
        <v>4</v>
      </c>
      <c r="L39" s="83">
        <f t="shared" si="1"/>
        <v>64.29</v>
      </c>
      <c r="M39" s="86">
        <f t="shared" si="2"/>
        <v>64.29</v>
      </c>
    </row>
    <row r="40" spans="1:13" ht="15">
      <c r="A40" s="13">
        <v>26</v>
      </c>
      <c r="B40" s="234" t="s">
        <v>377</v>
      </c>
      <c r="C40" s="137"/>
      <c r="D40" s="137"/>
      <c r="E40" s="137"/>
      <c r="F40" s="137"/>
      <c r="G40" s="235" t="s">
        <v>365</v>
      </c>
      <c r="H40" s="255">
        <v>4</v>
      </c>
      <c r="I40" s="201">
        <v>65.35</v>
      </c>
      <c r="J40" s="20">
        <v>0</v>
      </c>
      <c r="K40" s="21">
        <f t="shared" si="0"/>
        <v>4</v>
      </c>
      <c r="L40" s="83">
        <f t="shared" si="1"/>
        <v>65.35</v>
      </c>
      <c r="M40" s="86">
        <f t="shared" si="2"/>
        <v>65.35</v>
      </c>
    </row>
    <row r="41" spans="1:13" ht="15">
      <c r="A41" s="13">
        <v>27</v>
      </c>
      <c r="B41" s="234" t="s">
        <v>378</v>
      </c>
      <c r="C41" s="137"/>
      <c r="D41" s="137"/>
      <c r="E41" s="137"/>
      <c r="F41" s="137"/>
      <c r="G41" s="253" t="s">
        <v>393</v>
      </c>
      <c r="H41" s="255">
        <v>4</v>
      </c>
      <c r="I41" s="201">
        <v>67.52</v>
      </c>
      <c r="J41" s="20">
        <v>0</v>
      </c>
      <c r="K41" s="21">
        <f t="shared" si="0"/>
        <v>4</v>
      </c>
      <c r="L41" s="83">
        <f t="shared" si="1"/>
        <v>67.52</v>
      </c>
      <c r="M41" s="86">
        <f t="shared" si="2"/>
        <v>67.52</v>
      </c>
    </row>
    <row r="42" spans="1:13" ht="15">
      <c r="A42" s="13">
        <v>28</v>
      </c>
      <c r="B42" s="234" t="s">
        <v>379</v>
      </c>
      <c r="C42" s="137"/>
      <c r="D42" s="137"/>
      <c r="E42" s="137"/>
      <c r="F42" s="137"/>
      <c r="G42" s="235" t="s">
        <v>394</v>
      </c>
      <c r="H42" s="255">
        <v>4</v>
      </c>
      <c r="I42" s="201">
        <v>67.82</v>
      </c>
      <c r="J42" s="20">
        <v>0</v>
      </c>
      <c r="K42" s="21">
        <f t="shared" si="0"/>
        <v>4</v>
      </c>
      <c r="L42" s="83">
        <f t="shared" si="1"/>
        <v>67.82</v>
      </c>
      <c r="M42" s="86">
        <f t="shared" si="2"/>
        <v>67.82</v>
      </c>
    </row>
    <row r="43" spans="1:13" ht="15">
      <c r="A43" s="13">
        <v>29</v>
      </c>
      <c r="B43" s="234" t="s">
        <v>201</v>
      </c>
      <c r="C43" s="137"/>
      <c r="D43" s="137"/>
      <c r="E43" s="137"/>
      <c r="F43" s="137"/>
      <c r="G43" s="235" t="s">
        <v>110</v>
      </c>
      <c r="H43" s="255">
        <v>4</v>
      </c>
      <c r="I43" s="201">
        <v>67.95</v>
      </c>
      <c r="J43" s="20">
        <v>0</v>
      </c>
      <c r="K43" s="21">
        <f t="shared" si="0"/>
        <v>4</v>
      </c>
      <c r="L43" s="83">
        <f t="shared" si="1"/>
        <v>67.95</v>
      </c>
      <c r="M43" s="86">
        <f t="shared" si="2"/>
        <v>67.95</v>
      </c>
    </row>
    <row r="44" spans="1:13" ht="15">
      <c r="A44" s="13">
        <v>30</v>
      </c>
      <c r="B44" s="234" t="s">
        <v>171</v>
      </c>
      <c r="C44" s="137"/>
      <c r="D44" s="137"/>
      <c r="E44" s="137"/>
      <c r="F44" s="137"/>
      <c r="G44" s="235" t="s">
        <v>172</v>
      </c>
      <c r="H44" s="255">
        <v>4</v>
      </c>
      <c r="I44" s="201">
        <v>69.09</v>
      </c>
      <c r="J44" s="20">
        <v>0</v>
      </c>
      <c r="K44" s="21">
        <f t="shared" si="0"/>
        <v>4</v>
      </c>
      <c r="L44" s="83">
        <f t="shared" si="1"/>
        <v>69.09</v>
      </c>
      <c r="M44" s="86">
        <f t="shared" si="2"/>
        <v>69.09</v>
      </c>
    </row>
    <row r="45" spans="1:13" ht="15">
      <c r="A45" s="13">
        <v>31</v>
      </c>
      <c r="B45" s="234" t="s">
        <v>380</v>
      </c>
      <c r="C45" s="137"/>
      <c r="D45" s="137"/>
      <c r="E45" s="137"/>
      <c r="F45" s="137"/>
      <c r="G45" s="235" t="s">
        <v>318</v>
      </c>
      <c r="H45" s="255">
        <v>4</v>
      </c>
      <c r="I45" s="201">
        <v>70.76</v>
      </c>
      <c r="J45" s="20">
        <v>0</v>
      </c>
      <c r="K45" s="21">
        <f t="shared" si="0"/>
        <v>4</v>
      </c>
      <c r="L45" s="83">
        <f t="shared" si="1"/>
        <v>70.76</v>
      </c>
      <c r="M45" s="86">
        <f t="shared" si="2"/>
        <v>70.76</v>
      </c>
    </row>
    <row r="46" spans="1:13" ht="15">
      <c r="A46" s="13">
        <v>32</v>
      </c>
      <c r="B46" s="234" t="s">
        <v>234</v>
      </c>
      <c r="C46" s="137"/>
      <c r="D46" s="137"/>
      <c r="E46" s="137"/>
      <c r="F46" s="137"/>
      <c r="G46" s="235" t="s">
        <v>305</v>
      </c>
      <c r="H46" s="255">
        <v>4</v>
      </c>
      <c r="I46" s="201">
        <v>71.12</v>
      </c>
      <c r="J46" s="20">
        <v>0</v>
      </c>
      <c r="K46" s="21">
        <f t="shared" si="0"/>
        <v>4</v>
      </c>
      <c r="L46" s="83">
        <f t="shared" si="1"/>
        <v>71.12</v>
      </c>
      <c r="M46" s="86">
        <f t="shared" si="2"/>
        <v>71.12</v>
      </c>
    </row>
    <row r="47" spans="1:13" ht="15">
      <c r="A47" s="13">
        <v>33</v>
      </c>
      <c r="B47" s="234" t="s">
        <v>381</v>
      </c>
      <c r="C47" s="137"/>
      <c r="D47" s="137"/>
      <c r="E47" s="137"/>
      <c r="F47" s="137"/>
      <c r="G47" s="235" t="s">
        <v>365</v>
      </c>
      <c r="H47" s="255">
        <v>4</v>
      </c>
      <c r="I47" s="201">
        <v>72.57</v>
      </c>
      <c r="J47" s="20">
        <v>0</v>
      </c>
      <c r="K47" s="21">
        <f t="shared" si="0"/>
        <v>4</v>
      </c>
      <c r="L47" s="83">
        <f t="shared" si="1"/>
        <v>72.57</v>
      </c>
      <c r="M47" s="86">
        <f t="shared" si="2"/>
        <v>72.57</v>
      </c>
    </row>
    <row r="48" spans="1:13" ht="15">
      <c r="A48" s="13">
        <v>34</v>
      </c>
      <c r="B48" s="234" t="s">
        <v>382</v>
      </c>
      <c r="C48" s="137"/>
      <c r="D48" s="137"/>
      <c r="E48" s="137"/>
      <c r="F48" s="137"/>
      <c r="G48" s="235" t="s">
        <v>284</v>
      </c>
      <c r="H48" s="255">
        <v>4</v>
      </c>
      <c r="I48" s="201">
        <v>72.94</v>
      </c>
      <c r="J48" s="20">
        <v>0</v>
      </c>
      <c r="K48" s="21">
        <f t="shared" si="0"/>
        <v>4</v>
      </c>
      <c r="L48" s="83">
        <f t="shared" si="1"/>
        <v>72.94</v>
      </c>
      <c r="M48" s="86">
        <f t="shared" si="2"/>
        <v>72.94</v>
      </c>
    </row>
    <row r="49" spans="1:13" ht="15">
      <c r="A49" s="13">
        <v>35</v>
      </c>
      <c r="B49" s="234" t="s">
        <v>238</v>
      </c>
      <c r="C49" s="137"/>
      <c r="D49" s="137"/>
      <c r="E49" s="137"/>
      <c r="F49" s="137"/>
      <c r="G49" s="235" t="s">
        <v>107</v>
      </c>
      <c r="H49" s="255">
        <v>4</v>
      </c>
      <c r="I49" s="201">
        <v>73.26</v>
      </c>
      <c r="J49" s="20">
        <v>0</v>
      </c>
      <c r="K49" s="21">
        <f t="shared" si="0"/>
        <v>4</v>
      </c>
      <c r="L49" s="83">
        <f t="shared" si="1"/>
        <v>73.26</v>
      </c>
      <c r="M49" s="86">
        <f t="shared" si="2"/>
        <v>73.26</v>
      </c>
    </row>
    <row r="50" spans="1:13" ht="15">
      <c r="A50" s="13">
        <v>36</v>
      </c>
      <c r="B50" s="234" t="s">
        <v>237</v>
      </c>
      <c r="C50" s="137"/>
      <c r="D50" s="137"/>
      <c r="E50" s="137"/>
      <c r="F50" s="137"/>
      <c r="G50" s="235" t="s">
        <v>308</v>
      </c>
      <c r="H50" s="255">
        <v>8</v>
      </c>
      <c r="I50" s="201">
        <v>63.46</v>
      </c>
      <c r="J50" s="20">
        <v>0</v>
      </c>
      <c r="K50" s="21">
        <f t="shared" si="0"/>
        <v>8</v>
      </c>
      <c r="L50" s="83">
        <f t="shared" si="1"/>
        <v>63.46</v>
      </c>
      <c r="M50" s="86">
        <f t="shared" si="2"/>
        <v>63.46</v>
      </c>
    </row>
    <row r="51" spans="1:13" ht="15">
      <c r="A51" s="13">
        <v>37</v>
      </c>
      <c r="B51" s="234" t="s">
        <v>383</v>
      </c>
      <c r="C51" s="137"/>
      <c r="D51" s="137"/>
      <c r="E51" s="137"/>
      <c r="F51" s="137"/>
      <c r="G51" s="235" t="s">
        <v>289</v>
      </c>
      <c r="H51" s="255">
        <v>8</v>
      </c>
      <c r="I51" s="201">
        <v>69.88</v>
      </c>
      <c r="J51" s="20">
        <v>0</v>
      </c>
      <c r="K51" s="21">
        <f t="shared" si="0"/>
        <v>8</v>
      </c>
      <c r="L51" s="83">
        <f t="shared" si="1"/>
        <v>69.88</v>
      </c>
      <c r="M51" s="86">
        <f t="shared" si="2"/>
        <v>69.88</v>
      </c>
    </row>
    <row r="52" spans="1:13" ht="15">
      <c r="A52" s="13">
        <v>38</v>
      </c>
      <c r="B52" s="234" t="s">
        <v>207</v>
      </c>
      <c r="C52" s="137"/>
      <c r="D52" s="137"/>
      <c r="E52" s="137"/>
      <c r="F52" s="137"/>
      <c r="G52" s="235" t="s">
        <v>293</v>
      </c>
      <c r="H52" s="255">
        <v>8</v>
      </c>
      <c r="I52" s="201">
        <v>70.17</v>
      </c>
      <c r="J52" s="20">
        <v>0</v>
      </c>
      <c r="K52" s="21">
        <f t="shared" si="0"/>
        <v>8</v>
      </c>
      <c r="L52" s="83">
        <f t="shared" si="1"/>
        <v>70.17</v>
      </c>
      <c r="M52" s="86">
        <f t="shared" si="2"/>
        <v>70.17</v>
      </c>
    </row>
    <row r="53" spans="1:13" ht="15">
      <c r="A53" s="13">
        <v>39</v>
      </c>
      <c r="B53" s="234" t="s">
        <v>243</v>
      </c>
      <c r="C53" s="137"/>
      <c r="D53" s="137"/>
      <c r="E53" s="137"/>
      <c r="F53" s="137"/>
      <c r="G53" s="235" t="s">
        <v>312</v>
      </c>
      <c r="H53" s="255">
        <v>8</v>
      </c>
      <c r="I53" s="201">
        <v>71.67</v>
      </c>
      <c r="J53" s="20">
        <v>0</v>
      </c>
      <c r="K53" s="21">
        <f t="shared" si="0"/>
        <v>8</v>
      </c>
      <c r="L53" s="83">
        <f t="shared" si="1"/>
        <v>71.67</v>
      </c>
      <c r="M53" s="86">
        <f t="shared" si="2"/>
        <v>71.67</v>
      </c>
    </row>
    <row r="54" spans="1:13" ht="15">
      <c r="A54" s="13">
        <v>40</v>
      </c>
      <c r="B54" s="234" t="s">
        <v>269</v>
      </c>
      <c r="C54" s="137"/>
      <c r="D54" s="137"/>
      <c r="E54" s="137"/>
      <c r="F54" s="137"/>
      <c r="G54" s="235" t="s">
        <v>326</v>
      </c>
      <c r="H54" s="255">
        <v>8</v>
      </c>
      <c r="I54" s="201">
        <v>82.25</v>
      </c>
      <c r="J54" s="20">
        <v>3</v>
      </c>
      <c r="K54" s="21">
        <f t="shared" si="0"/>
        <v>11</v>
      </c>
      <c r="L54" s="83">
        <f t="shared" si="1"/>
        <v>82.25</v>
      </c>
      <c r="M54" s="86">
        <f t="shared" si="2"/>
        <v>82.25</v>
      </c>
    </row>
    <row r="55" spans="1:13" ht="15">
      <c r="A55" s="13">
        <v>41</v>
      </c>
      <c r="B55" s="234" t="s">
        <v>384</v>
      </c>
      <c r="C55" s="137"/>
      <c r="D55" s="137"/>
      <c r="E55" s="137"/>
      <c r="F55" s="137"/>
      <c r="G55" s="235" t="s">
        <v>395</v>
      </c>
      <c r="H55" s="255">
        <v>12</v>
      </c>
      <c r="I55" s="201">
        <v>68.74</v>
      </c>
      <c r="J55" s="20">
        <v>0</v>
      </c>
      <c r="K55" s="21">
        <f t="shared" si="0"/>
        <v>12</v>
      </c>
      <c r="L55" s="83">
        <f t="shared" si="1"/>
        <v>68.74</v>
      </c>
      <c r="M55" s="86">
        <f t="shared" si="2"/>
        <v>68.74</v>
      </c>
    </row>
    <row r="56" spans="1:13" ht="15">
      <c r="A56" s="13">
        <v>42</v>
      </c>
      <c r="B56" s="234" t="s">
        <v>385</v>
      </c>
      <c r="C56" s="137"/>
      <c r="D56" s="137"/>
      <c r="E56" s="137"/>
      <c r="F56" s="137"/>
      <c r="G56" s="235" t="s">
        <v>396</v>
      </c>
      <c r="H56" s="255">
        <v>12</v>
      </c>
      <c r="I56" s="201">
        <v>73.71</v>
      </c>
      <c r="J56" s="20">
        <v>0</v>
      </c>
      <c r="K56" s="21">
        <f t="shared" si="0"/>
        <v>12</v>
      </c>
      <c r="L56" s="83">
        <f t="shared" si="1"/>
        <v>73.71</v>
      </c>
      <c r="M56" s="86">
        <f t="shared" si="2"/>
        <v>73.71</v>
      </c>
    </row>
    <row r="57" spans="1:13" ht="15">
      <c r="A57" s="13">
        <v>43</v>
      </c>
      <c r="B57" s="234" t="s">
        <v>386</v>
      </c>
      <c r="C57" s="137"/>
      <c r="D57" s="137"/>
      <c r="E57" s="137"/>
      <c r="F57" s="137"/>
      <c r="G57" s="235" t="s">
        <v>105</v>
      </c>
      <c r="H57" s="255">
        <v>12</v>
      </c>
      <c r="I57" s="201">
        <v>73.92</v>
      </c>
      <c r="J57" s="20">
        <v>0</v>
      </c>
      <c r="K57" s="21">
        <f t="shared" si="0"/>
        <v>12</v>
      </c>
      <c r="L57" s="83">
        <f t="shared" si="1"/>
        <v>73.92</v>
      </c>
      <c r="M57" s="86">
        <f t="shared" si="2"/>
        <v>73.92</v>
      </c>
    </row>
    <row r="58" spans="1:13" ht="15">
      <c r="A58" s="13">
        <v>44</v>
      </c>
      <c r="B58" s="234" t="s">
        <v>387</v>
      </c>
      <c r="C58" s="137"/>
      <c r="D58" s="137"/>
      <c r="E58" s="137"/>
      <c r="F58" s="137"/>
      <c r="G58" s="235" t="s">
        <v>397</v>
      </c>
      <c r="H58" s="255">
        <v>8</v>
      </c>
      <c r="I58" s="201">
        <v>86.49</v>
      </c>
      <c r="J58" s="20">
        <v>4</v>
      </c>
      <c r="K58" s="21">
        <f t="shared" si="0"/>
        <v>12</v>
      </c>
      <c r="L58" s="83">
        <f t="shared" si="1"/>
        <v>86.49</v>
      </c>
      <c r="M58" s="86">
        <f t="shared" si="2"/>
        <v>86.49</v>
      </c>
    </row>
    <row r="59" spans="1:13" ht="15">
      <c r="A59" s="13">
        <v>45</v>
      </c>
      <c r="B59" s="234" t="s">
        <v>43</v>
      </c>
      <c r="C59" s="137"/>
      <c r="D59" s="137"/>
      <c r="E59" s="137"/>
      <c r="F59" s="137"/>
      <c r="G59" s="235" t="s">
        <v>37</v>
      </c>
      <c r="H59" s="255" t="s">
        <v>48</v>
      </c>
      <c r="I59" s="201"/>
      <c r="J59" s="20">
        <v>0</v>
      </c>
      <c r="K59" s="21" t="str">
        <f t="shared" si="0"/>
        <v>ELIM.</v>
      </c>
      <c r="L59" s="83" t="str">
        <f t="shared" si="1"/>
        <v>ELIM.</v>
      </c>
      <c r="M59" s="86" t="str">
        <f t="shared" si="2"/>
        <v>ELIM.</v>
      </c>
    </row>
    <row r="60" spans="1:13" ht="15">
      <c r="A60" s="13">
        <v>46</v>
      </c>
      <c r="B60" s="234" t="s">
        <v>388</v>
      </c>
      <c r="C60" s="137"/>
      <c r="D60" s="137"/>
      <c r="E60" s="137"/>
      <c r="F60" s="137"/>
      <c r="G60" s="235" t="s">
        <v>398</v>
      </c>
      <c r="H60" s="255" t="s">
        <v>48</v>
      </c>
      <c r="I60" s="201"/>
      <c r="J60" s="20">
        <v>0</v>
      </c>
      <c r="K60" s="21" t="str">
        <f t="shared" si="0"/>
        <v>ELIM.</v>
      </c>
      <c r="L60" s="83" t="str">
        <f t="shared" si="1"/>
        <v>ELIM.</v>
      </c>
      <c r="M60" s="86" t="str">
        <f t="shared" si="2"/>
        <v>ELIM.</v>
      </c>
    </row>
    <row r="61" spans="1:13" ht="15">
      <c r="A61" s="13">
        <v>47</v>
      </c>
      <c r="B61" s="234" t="s">
        <v>389</v>
      </c>
      <c r="C61" s="137"/>
      <c r="D61" s="137"/>
      <c r="E61" s="137"/>
      <c r="F61" s="137"/>
      <c r="G61" s="235" t="s">
        <v>42</v>
      </c>
      <c r="H61" s="255" t="s">
        <v>48</v>
      </c>
      <c r="I61" s="201"/>
      <c r="J61" s="20">
        <v>0</v>
      </c>
      <c r="K61" s="21" t="str">
        <f t="shared" si="0"/>
        <v>ELIM.</v>
      </c>
      <c r="L61" s="83" t="str">
        <f t="shared" si="1"/>
        <v>ELIM.</v>
      </c>
      <c r="M61" s="86" t="str">
        <f t="shared" si="2"/>
        <v>ELIM.</v>
      </c>
    </row>
    <row r="62" spans="1:13" ht="15.75" thickBot="1">
      <c r="A62" s="24">
        <v>48</v>
      </c>
      <c r="B62" s="241" t="s">
        <v>390</v>
      </c>
      <c r="C62" s="139"/>
      <c r="D62" s="139"/>
      <c r="E62" s="139"/>
      <c r="F62" s="139"/>
      <c r="G62" s="242" t="s">
        <v>306</v>
      </c>
      <c r="H62" s="256" t="s">
        <v>173</v>
      </c>
      <c r="I62" s="257"/>
      <c r="J62" s="117">
        <v>0</v>
      </c>
      <c r="K62" s="118" t="s">
        <v>173</v>
      </c>
      <c r="L62" s="90">
        <f t="shared" si="1"/>
        <v>0</v>
      </c>
      <c r="M62" s="94" t="str">
        <f t="shared" si="2"/>
        <v>???</v>
      </c>
    </row>
    <row r="63" spans="3:6" ht="15">
      <c r="C63" s="29" t="e">
        <f>LOOKUP(#REF!,#REF!,#REF!)</f>
        <v>#REF!</v>
      </c>
      <c r="F63" s="29" t="e">
        <f>LOOKUP(#REF!,#REF!,#REF!)</f>
        <v>#REF!</v>
      </c>
    </row>
    <row r="64" spans="3:6" ht="15">
      <c r="C64" s="29" t="e">
        <f>LOOKUP(#REF!,#REF!,#REF!)</f>
        <v>#REF!</v>
      </c>
      <c r="F64" s="29" t="e">
        <f>LOOKUP(#REF!,#REF!,#REF!)</f>
        <v>#REF!</v>
      </c>
    </row>
    <row r="65" spans="3:6" ht="15">
      <c r="C65" s="29" t="e">
        <f>LOOKUP(#REF!,#REF!,#REF!)</f>
        <v>#REF!</v>
      </c>
      <c r="F65" s="29" t="e">
        <f>LOOKUP(#REF!,#REF!,#REF!)</f>
        <v>#REF!</v>
      </c>
    </row>
    <row r="66" spans="3:6" ht="15">
      <c r="C66" s="29" t="e">
        <f>LOOKUP(#REF!,#REF!,#REF!)</f>
        <v>#REF!</v>
      </c>
      <c r="F66" s="29" t="e">
        <f>LOOKUP(#REF!,#REF!,#REF!)</f>
        <v>#REF!</v>
      </c>
    </row>
    <row r="67" spans="3:6" ht="15">
      <c r="C67" s="29" t="e">
        <f>LOOKUP(#REF!,#REF!,#REF!)</f>
        <v>#REF!</v>
      </c>
      <c r="F67" s="29" t="e">
        <f>LOOKUP(#REF!,#REF!,#REF!)</f>
        <v>#REF!</v>
      </c>
    </row>
    <row r="68" spans="3:6" ht="15">
      <c r="C68" s="29" t="e">
        <f>LOOKUP(#REF!,#REF!,#REF!)</f>
        <v>#REF!</v>
      </c>
      <c r="F68" s="29" t="e">
        <f>LOOKUP(#REF!,#REF!,#REF!)</f>
        <v>#REF!</v>
      </c>
    </row>
    <row r="69" spans="3:6" ht="15">
      <c r="C69" s="29" t="e">
        <f>LOOKUP(#REF!,#REF!,#REF!)</f>
        <v>#REF!</v>
      </c>
      <c r="F69" s="29" t="e">
        <f>LOOKUP(#REF!,#REF!,#REF!)</f>
        <v>#REF!</v>
      </c>
    </row>
    <row r="70" spans="3:6" ht="15">
      <c r="C70" s="29" t="e">
        <f>LOOKUP(#REF!,#REF!,#REF!)</f>
        <v>#REF!</v>
      </c>
      <c r="F70" s="29" t="e">
        <f>LOOKUP(#REF!,#REF!,#REF!)</f>
        <v>#REF!</v>
      </c>
    </row>
    <row r="71" spans="3:6" ht="15">
      <c r="C71" s="29" t="e">
        <f>LOOKUP(#REF!,#REF!,#REF!)</f>
        <v>#REF!</v>
      </c>
      <c r="F71" s="29" t="e">
        <f>LOOKUP(#REF!,#REF!,#REF!)</f>
        <v>#REF!</v>
      </c>
    </row>
    <row r="72" spans="3:6" ht="15">
      <c r="C72" s="29" t="e">
        <f>LOOKUP(#REF!,#REF!,#REF!)</f>
        <v>#REF!</v>
      </c>
      <c r="F72" s="29" t="e">
        <f>LOOKUP(#REF!,#REF!,#REF!)</f>
        <v>#REF!</v>
      </c>
    </row>
  </sheetData>
  <sheetProtection/>
  <mergeCells count="10">
    <mergeCell ref="K13:M13"/>
    <mergeCell ref="A13:G13"/>
    <mergeCell ref="H13:I13"/>
    <mergeCell ref="J13:J14"/>
    <mergeCell ref="A1:M3"/>
    <mergeCell ref="J10:M11"/>
    <mergeCell ref="I5:K5"/>
    <mergeCell ref="I6:K6"/>
    <mergeCell ref="I7:K7"/>
    <mergeCell ref="J9:M9"/>
  </mergeCells>
  <printOptions/>
  <pageMargins left="0" right="0" top="0.3937007874015748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Secretarías Ecuestres SLNE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Secretarías Ecuestres</dc:creator>
  <cp:keywords/>
  <dc:description/>
  <cp:lastModifiedBy>mabel.valero</cp:lastModifiedBy>
  <cp:lastPrinted>2011-03-17T20:37:37Z</cp:lastPrinted>
  <dcterms:created xsi:type="dcterms:W3CDTF">2008-03-06T18:43:50Z</dcterms:created>
  <dcterms:modified xsi:type="dcterms:W3CDTF">2011-05-24T09:41:08Z</dcterms:modified>
  <cp:category/>
  <cp:version/>
  <cp:contentType/>
  <cp:contentStatus/>
</cp:coreProperties>
</file>